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S:\Forening\SUKKER\FOND\Ansøgere og tilskudsmodtagere - ansøgninger, regnskab, afrapportering mv\Ansøgninger til 2026\"/>
    </mc:Choice>
  </mc:AlternateContent>
  <xr:revisionPtr revIDLastSave="0" documentId="8_{0EB25376-3696-4EF3-8CF6-47DAFD66B254}" xr6:coauthVersionLast="47" xr6:coauthVersionMax="47" xr10:uidLastSave="{00000000-0000-0000-0000-000000000000}"/>
  <bookViews>
    <workbookView xWindow="-105" yWindow="0" windowWidth="38610" windowHeight="23385" xr2:uid="{00000000-000D-0000-FFFF-FFFF00000000}"/>
  </bookViews>
  <sheets>
    <sheet name="punkt 3 - Projektøkonomi" sheetId="11" r:id="rId1"/>
    <sheet name="Data_Out" sheetId="4" state="veryHidden" r:id="rId2"/>
  </sheets>
  <definedNames>
    <definedName name="rng_data_import">Data_Out!$A$1:$AE$2</definedName>
    <definedName name="rng_data_import_proj_del">#REF!</definedName>
    <definedName name="rng_data_import_proj_effects">#REF!</definedName>
    <definedName name="rng_is_application_paf">#REF!</definedName>
    <definedName name="_xlnm.Print_Area" localSheetId="0">'punkt 3 - Projektøkonomi'!$A$1:$J$157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5" i="11" l="1"/>
  <c r="G89" i="11"/>
  <c r="G15" i="11" s="1"/>
  <c r="E84" i="11" l="1"/>
  <c r="I122" i="11" l="1"/>
  <c r="I121" i="11"/>
  <c r="I123" i="11" l="1"/>
  <c r="I34" i="11"/>
  <c r="I33" i="11"/>
  <c r="I31" i="11"/>
  <c r="I30" i="11"/>
  <c r="I28" i="11"/>
  <c r="I27" i="11"/>
  <c r="I53" i="11"/>
  <c r="I54" i="11"/>
  <c r="I55" i="11"/>
  <c r="I56" i="11"/>
  <c r="I57" i="11"/>
  <c r="I52" i="11"/>
  <c r="I111" i="11"/>
  <c r="I112" i="11"/>
  <c r="I113" i="11"/>
  <c r="I114" i="11"/>
  <c r="G123" i="11"/>
  <c r="G18" i="11" s="1"/>
  <c r="E123" i="11"/>
  <c r="E18" i="11" s="1"/>
  <c r="I105" i="11"/>
  <c r="I106" i="11"/>
  <c r="I107" i="11"/>
  <c r="I108" i="11"/>
  <c r="I109" i="11"/>
  <c r="I110" i="11"/>
  <c r="I104" i="11"/>
  <c r="G115" i="11"/>
  <c r="G17" i="11" s="1"/>
  <c r="E115" i="11"/>
  <c r="E17" i="11" s="1"/>
  <c r="G98" i="11"/>
  <c r="G16" i="11" s="1"/>
  <c r="D98" i="11"/>
  <c r="C98" i="11"/>
  <c r="E97" i="11"/>
  <c r="I97" i="11" s="1"/>
  <c r="E96" i="11"/>
  <c r="I96" i="11" s="1"/>
  <c r="C89" i="11"/>
  <c r="D89" i="11"/>
  <c r="E85" i="11"/>
  <c r="I85" i="11" s="1"/>
  <c r="E83" i="11"/>
  <c r="E86" i="11"/>
  <c r="I86" i="11" s="1"/>
  <c r="E87" i="11"/>
  <c r="I87" i="11" s="1"/>
  <c r="E88" i="11"/>
  <c r="I88" i="11" s="1"/>
  <c r="G14" i="11"/>
  <c r="E69" i="11"/>
  <c r="I69" i="11" s="1"/>
  <c r="E70" i="11"/>
  <c r="I70" i="11" s="1"/>
  <c r="E71" i="11"/>
  <c r="I71" i="11" s="1"/>
  <c r="E72" i="11"/>
  <c r="I72" i="11" s="1"/>
  <c r="E73" i="11"/>
  <c r="I73" i="11" s="1"/>
  <c r="E74" i="11"/>
  <c r="I74" i="11" s="1"/>
  <c r="E68" i="11"/>
  <c r="I17" i="11" l="1"/>
  <c r="I18" i="11"/>
  <c r="I68" i="11"/>
  <c r="E75" i="11"/>
  <c r="I75" i="11" s="1"/>
  <c r="G19" i="11"/>
  <c r="G130" i="11"/>
  <c r="H130" i="11" s="1"/>
  <c r="I146" i="11"/>
  <c r="I83" i="11"/>
  <c r="I89" i="11" s="1"/>
  <c r="E89" i="11"/>
  <c r="E15" i="11" s="1"/>
  <c r="I147" i="11"/>
  <c r="E147" i="11" s="1"/>
  <c r="I98" i="11"/>
  <c r="E98" i="11"/>
  <c r="E16" i="11" s="1"/>
  <c r="G58" i="11"/>
  <c r="E58" i="11"/>
  <c r="E31" i="11"/>
  <c r="E30" i="11"/>
  <c r="F35" i="11"/>
  <c r="H35" i="11"/>
  <c r="L2" i="4"/>
  <c r="J2" i="4"/>
  <c r="I145" i="11" l="1"/>
  <c r="I16" i="11"/>
  <c r="I144" i="11"/>
  <c r="I15" i="11"/>
  <c r="G132" i="11"/>
  <c r="H132" i="11" s="1"/>
  <c r="G20" i="11" s="1"/>
  <c r="G21" i="11" s="1"/>
  <c r="E27" i="11"/>
  <c r="E28" i="11"/>
  <c r="G30" i="11"/>
  <c r="G27" i="11"/>
  <c r="E14" i="11"/>
  <c r="I35" i="11"/>
  <c r="I58" i="11"/>
  <c r="E33" i="11"/>
  <c r="G33" i="11"/>
  <c r="G34" i="11"/>
  <c r="E34" i="11"/>
  <c r="G28" i="11"/>
  <c r="G31" i="11"/>
  <c r="D148" i="11"/>
  <c r="D150" i="11" s="1"/>
  <c r="D151" i="11" s="1"/>
  <c r="C148" i="11"/>
  <c r="C150" i="11" s="1"/>
  <c r="C151" i="11" s="1"/>
  <c r="J17" i="11" l="1"/>
  <c r="J18" i="11"/>
  <c r="J15" i="11"/>
  <c r="J16" i="11"/>
  <c r="J14" i="11"/>
  <c r="D130" i="11"/>
  <c r="E130" i="11" s="1"/>
  <c r="H37" i="11"/>
  <c r="E19" i="11"/>
  <c r="I143" i="11"/>
  <c r="E143" i="11" s="1"/>
  <c r="I14" i="11"/>
  <c r="I19" i="11" s="1"/>
  <c r="G60" i="11"/>
  <c r="G35" i="11"/>
  <c r="D132" i="11" l="1"/>
  <c r="E132" i="11" s="1"/>
  <c r="I132" i="11" s="1"/>
  <c r="M2" i="4" s="1"/>
  <c r="I130" i="11"/>
  <c r="K2" i="4" s="1"/>
  <c r="J19" i="11"/>
  <c r="I148" i="11"/>
  <c r="O2" i="4"/>
  <c r="AE2" i="4"/>
  <c r="AC2" i="4"/>
  <c r="Z2" i="4"/>
  <c r="Y2" i="4"/>
  <c r="W2" i="4"/>
  <c r="V2" i="4"/>
  <c r="U2" i="4"/>
  <c r="T2" i="4"/>
  <c r="R2" i="4"/>
  <c r="Q2" i="4"/>
  <c r="A2" i="4"/>
  <c r="X2" i="4"/>
  <c r="S2" i="4"/>
  <c r="E20" i="11" l="1"/>
  <c r="I20" i="11" s="1"/>
  <c r="I115" i="11"/>
  <c r="C2" i="4"/>
  <c r="B2" i="4"/>
  <c r="I149" i="11" l="1"/>
  <c r="E149" i="11" s="1"/>
  <c r="E21" i="11"/>
  <c r="J20" i="11"/>
  <c r="E146" i="11"/>
  <c r="B146" i="11" s="1"/>
  <c r="H2" i="4"/>
  <c r="D2" i="4"/>
  <c r="F37" i="11" l="1"/>
  <c r="E60" i="11"/>
  <c r="I21" i="11"/>
  <c r="M21" i="11" s="1"/>
  <c r="J21" i="11"/>
  <c r="B147" i="11"/>
  <c r="N2" i="4"/>
  <c r="E144" i="11"/>
  <c r="E145" i="11"/>
  <c r="E2" i="4"/>
  <c r="F2" i="4"/>
  <c r="G2" i="4"/>
  <c r="B144" i="11" l="1"/>
  <c r="B145" i="11"/>
  <c r="E148" i="11"/>
  <c r="B143" i="11"/>
  <c r="P2" i="4" l="1"/>
  <c r="AB2" i="4"/>
  <c r="B148" i="11"/>
  <c r="I2" i="4" l="1"/>
  <c r="E150" i="11"/>
  <c r="E151" i="11" s="1"/>
  <c r="E153" i="11" s="1"/>
  <c r="AD2" i="4"/>
  <c r="I150" i="11" l="1"/>
  <c r="I151" i="11" s="1"/>
  <c r="I153" i="11" s="1"/>
  <c r="B149" i="11"/>
  <c r="B150" i="11" l="1"/>
  <c r="B151" i="11"/>
  <c r="E35" i="11" l="1"/>
  <c r="E37" i="11" s="1"/>
  <c r="AA2" i="4" l="1"/>
  <c r="G37" i="11"/>
</calcChain>
</file>

<file path=xl/sharedStrings.xml><?xml version="1.0" encoding="utf-8"?>
<sst xmlns="http://schemas.openxmlformats.org/spreadsheetml/2006/main" count="223" uniqueCount="174">
  <si>
    <t xml:space="preserve">1.000 kr. </t>
  </si>
  <si>
    <t>Projektets samlede tilskudsgrundlag</t>
  </si>
  <si>
    <t xml:space="preserve">I alt </t>
  </si>
  <si>
    <t>kontrollinje - skal være 0</t>
  </si>
  <si>
    <t>Andre private tilskud:</t>
  </si>
  <si>
    <t xml:space="preserve">Andre offentlige tilskud </t>
  </si>
  <si>
    <t xml:space="preserve">Indtægter </t>
  </si>
  <si>
    <t>Øvrige projektudgifter</t>
  </si>
  <si>
    <t>Antal 
timer</t>
  </si>
  <si>
    <t>Interne lønudgifter i alt (uden overhead)</t>
  </si>
  <si>
    <t xml:space="preserve">Projektets samlede udgifter </t>
  </si>
  <si>
    <t>application_id</t>
  </si>
  <si>
    <t>proj_grant_basis</t>
  </si>
  <si>
    <t>public_grant_1</t>
  </si>
  <si>
    <t>public_grant_2</t>
  </si>
  <si>
    <t>public_grant_3</t>
  </si>
  <si>
    <t>private_grant_1</t>
  </si>
  <si>
    <t>private_grant_2</t>
  </si>
  <si>
    <t>public_grant_1_amount</t>
  </si>
  <si>
    <t>public_grant_2_amount</t>
  </si>
  <si>
    <t>public_grant_3_amount</t>
  </si>
  <si>
    <t>private_grant_1_amount</t>
  </si>
  <si>
    <t>private_grant_2_amount</t>
  </si>
  <si>
    <t>own_contrib</t>
  </si>
  <si>
    <t>tot_amount</t>
  </si>
  <si>
    <t>exp_incl_vat</t>
  </si>
  <si>
    <t>Projekt-ID (Udfyldes af fonden):</t>
  </si>
  <si>
    <t>int_sal_tot</t>
  </si>
  <si>
    <t>amount_applied</t>
  </si>
  <si>
    <t>Det ansøgte tilskud fra fonden</t>
  </si>
  <si>
    <t>share_of_proj_grant_basis</t>
  </si>
  <si>
    <t>tot_proj_budget</t>
  </si>
  <si>
    <t>tot_proj_grant</t>
  </si>
  <si>
    <t>tot_proj_grant_share</t>
  </si>
  <si>
    <t>Timeløn før overhead
kr.</t>
  </si>
  <si>
    <t>Ansøger</t>
  </si>
  <si>
    <t>Projektets titel</t>
  </si>
  <si>
    <t>Det samlede tilskudsgrundlag</t>
  </si>
  <si>
    <t>Udgifter</t>
  </si>
  <si>
    <t xml:space="preserve">Finansiering </t>
  </si>
  <si>
    <t>AP 3:</t>
  </si>
  <si>
    <t>AP 4:</t>
  </si>
  <si>
    <t>Udgifter er opgjort uden moms:</t>
  </si>
  <si>
    <t>Udgifter er opgjort med moms:</t>
  </si>
  <si>
    <t>Antal timer</t>
  </si>
  <si>
    <t>Ekstern bistand i alt</t>
  </si>
  <si>
    <t>Øvrige projektudgifter i alt</t>
  </si>
  <si>
    <t>sæt kryds</t>
  </si>
  <si>
    <t>kontrollinje - skal være 0 % / 0</t>
  </si>
  <si>
    <t>ext_sup_tot</t>
  </si>
  <si>
    <t>equip_tot</t>
  </si>
  <si>
    <t>other_proj_exp_tot</t>
  </si>
  <si>
    <t>proj_inc_tot</t>
  </si>
  <si>
    <t>Revision</t>
  </si>
  <si>
    <t>Titel på arbejdspakke jf. projektbeskrivelsen</t>
  </si>
  <si>
    <t>Timesats, kr.</t>
  </si>
  <si>
    <t>Der henvises til fondens vejledning om tilskud for nærmere information om tilskudsberettigede udgifter, herunder om moms.</t>
  </si>
  <si>
    <t>Udstyr og dyr (køb af udstyr og dyr)</t>
  </si>
  <si>
    <t>Navn på planlagt ekstern bistand + nøgleord for opgaven</t>
  </si>
  <si>
    <t>Udstyr og dyr i alt</t>
  </si>
  <si>
    <t>Fondens tilskud</t>
  </si>
  <si>
    <t>Kommentarer til budgetterede udgifter til Øvrige udgifter</t>
  </si>
  <si>
    <t xml:space="preserve">Kommentarer til budgetterede indtægter </t>
  </si>
  <si>
    <t>Kommentarer til budgetterede udgifter til Udstyr og dyr</t>
  </si>
  <si>
    <t>Kommentarer til budgetterede udgifter til Ekstern bistand</t>
  </si>
  <si>
    <t xml:space="preserve">Projektets budget i bevillingsåret </t>
  </si>
  <si>
    <t>Indtægter i alt</t>
  </si>
  <si>
    <t>Udgifter før overhead i alt</t>
  </si>
  <si>
    <r>
      <t xml:space="preserve">Kontrol </t>
    </r>
    <r>
      <rPr>
        <sz val="9"/>
        <color theme="1"/>
        <rFont val="Arial"/>
        <family val="2"/>
      </rPr>
      <t>skal være 0</t>
    </r>
  </si>
  <si>
    <t xml:space="preserve">Undlad derfor ved udskrift / konvertering til pdf at ændre på sideopsætningen, herunder at anvende skaleringsfunktionen. </t>
  </si>
  <si>
    <t>- baggrunden for at alle udgifter ikke finansieres proportionelt</t>
  </si>
  <si>
    <t>Tabellen SKAL ledsages af kommentarer om:</t>
  </si>
  <si>
    <t>De grå felter beregnes automatisk. De øvrige celler skal udfyldes af ansøger.</t>
  </si>
  <si>
    <t>- hvilke udgifter, satser og beløb</t>
  </si>
  <si>
    <t>Vejledning om konvertering af projektøkonomiskemaet fra Excel til pdf - se indsat billede til højre.</t>
  </si>
  <si>
    <t>I så fald indsættes blot en ekstra række med fx en yderligere materialespecifikation.</t>
  </si>
  <si>
    <t>Overvej om specifikationen af fx materiale-udgifter skal ske på flere selvstændige rækker. Det kan være relevant, hvis der er tale om forskellige typer materialer.</t>
  </si>
  <si>
    <t>Der henvises også til vejledningen om tilskud for nærmere information</t>
  </si>
  <si>
    <t>Andre offentligt tilskud</t>
  </si>
  <si>
    <t>OBS - Fast sidedeling indsat fra fondens side. Oplysningerne vedr. moms skal fremgå på første side af del 3.</t>
  </si>
  <si>
    <t xml:space="preserve">De grå kanter markerer udskriftsområdet. </t>
  </si>
  <si>
    <t>Når projektet samfinansieres med andre offentlige midler, og hvor der er udgifter, som ikke finansieres proportionalt, skal finansieringen specificeres under punkt 3.6.</t>
  </si>
  <si>
    <t>(Punktet SKAL udfyldes, når der er budgetteret med overheadudgifter)</t>
  </si>
  <si>
    <t xml:space="preserve">Fonden har lavet en standardopsætning af siderne i form af angivelse af "udskriftsområde".  Det betyder, at det alene er udskriftsområdet, som kommer med ved fysisk udskrift eller ved konvertering/udskrift til pdf. </t>
  </si>
  <si>
    <t xml:space="preserve">Cellen i kontrollinjen skal gå i "0", når tabellen er udfyldt. Dette er et udtryk for, at tilskudsgrundlaget under dette punkt svarer til tilskudsgrundlaget i budgettet ovenfor. </t>
  </si>
  <si>
    <t xml:space="preserve">Kommentarer til samfinansieringen (SKAL kommenteres når ovenstående tabel er udfyldt). </t>
  </si>
  <si>
    <t>Se også afsnittet om samfinansierede projektet i fondens vejledning om tilskud.</t>
  </si>
  <si>
    <t>Ansøgers interne lønudgifter</t>
  </si>
  <si>
    <t xml:space="preserve">Ekstern bistand </t>
  </si>
  <si>
    <t xml:space="preserve">Der kan indsættes flere rækker, hvis der er behov for det, fx under ekstern bistand. OBS Rækkehøjden kan ændres, så der kan stå en længere tekst. </t>
  </si>
  <si>
    <r>
      <t xml:space="preserve">Kravet gælder for </t>
    </r>
    <r>
      <rPr>
        <b/>
        <sz val="10"/>
        <color theme="1"/>
        <rFont val="Arial"/>
        <family val="2"/>
      </rPr>
      <t>alle</t>
    </r>
    <r>
      <rPr>
        <sz val="10"/>
        <color theme="1"/>
        <rFont val="Arial"/>
        <family val="2"/>
      </rPr>
      <t xml:space="preserve"> tilskudsmodtagere.</t>
    </r>
  </si>
  <si>
    <t>Kommentarer til budgetterede udgifter til Intern løn</t>
  </si>
  <si>
    <t>%-sats</t>
  </si>
  <si>
    <t>Interne lønudgifter</t>
  </si>
  <si>
    <t>Op til 18 pct. af projektets tilskudsberettigede direkte lønudgifter</t>
  </si>
  <si>
    <t>Medarbejder navn/Alias NN</t>
  </si>
  <si>
    <t>Medarbejderkategori 1 (fx Konsulenter)</t>
  </si>
  <si>
    <t>Kørsel i egen bil er til statens lave takst. Se dog undtagelse i vejledning.</t>
  </si>
  <si>
    <t xml:space="preserve">Overhead </t>
  </si>
  <si>
    <t xml:space="preserve">Direkte udgifter </t>
  </si>
  <si>
    <r>
      <t xml:space="preserve">Under dette punkt </t>
    </r>
    <r>
      <rPr>
        <b/>
        <sz val="10"/>
        <color theme="1"/>
        <rFont val="Arial"/>
        <family val="2"/>
      </rPr>
      <t>skal</t>
    </r>
    <r>
      <rPr>
        <sz val="10"/>
        <color theme="1"/>
        <rFont val="Arial"/>
        <family val="2"/>
      </rPr>
      <t xml:space="preserve"> det oplyses, hvilke overhead udgifter, som finansieres af tilskuddet.</t>
    </r>
  </si>
  <si>
    <t>Indtægter i projektperioden (OBS: negativt fortegn)</t>
  </si>
  <si>
    <t>Overhead som finansieres af projektet</t>
  </si>
  <si>
    <t>Op til 44 pct. af projektets tilskudsberettigede direkte udgifter, excl. ekstern bistand</t>
  </si>
  <si>
    <t>Som hovedregel kan overhead maksimalt udgøre 18 pct. af projektets tilskudsberettigede direkte lønudgifter. Støttemodtager må ikke overkompenseres (derfor op til 18%)</t>
  </si>
  <si>
    <t>Direkte udgifter</t>
  </si>
  <si>
    <t>Vejledning om konvertering af projektøkonomiskemaet fra Excel til pdf - se indsat billede til højre</t>
  </si>
  <si>
    <t xml:space="preserve">Ansøgers egenfinansiering </t>
  </si>
  <si>
    <t xml:space="preserve">Begge celler i kontrollinjen skal gå i "0" / "0 %", når budgettet er udfyldt. Dette er et udtryk for, at finansieringen svarer til udgifterne. </t>
  </si>
  <si>
    <t xml:space="preserve">Udgifterne under de enkelte hovedposter skal specificeres nedenfor. 
Ved regnskabsaflæggelsen skal der ligeledes ske en specifikation af udgifterne. Specifikationen i tilskudsregnskabet skal være sammenligneligt med budgettet. </t>
  </si>
  <si>
    <t>Medarbejderkategori 2 (fx Teknikere)</t>
  </si>
  <si>
    <t>Specifikationen kan fx være hvor mange medarbejdere, der skal deltage.</t>
  </si>
  <si>
    <t>Hovedregel</t>
  </si>
  <si>
    <t>Undtagelse</t>
  </si>
  <si>
    <r>
      <t xml:space="preserve">Undtaget fra ovennævnte regel er  
a) offentlige vidensinstitutioner og almennyttige private organisationer, fx GTS-institutter, der udfører uafhængig forsknings- og udviklingsvirksomhed til gavn for offentligheden, og som kan sidestilles med universiteter mv., og 
b) private organisationer mv., der fremmer samfundsmæssige målsætninger gennem aktiviteter til gavn for en bred kreds, og som ikke selv er den umiddelbart begunstigede for tilskuddet
som </t>
    </r>
    <r>
      <rPr>
        <b/>
        <sz val="10"/>
        <color theme="1"/>
        <rFont val="Arial"/>
        <family val="2"/>
      </rPr>
      <t>kan</t>
    </r>
    <r>
      <rPr>
        <sz val="10"/>
        <color theme="1"/>
        <rFont val="Arial"/>
        <family val="2"/>
      </rPr>
      <t xml:space="preserve"> anvende en overheadsats der er </t>
    </r>
    <r>
      <rPr>
        <b/>
        <sz val="10"/>
        <color theme="1"/>
        <rFont val="Arial"/>
        <family val="2"/>
      </rPr>
      <t>op til</t>
    </r>
    <r>
      <rPr>
        <sz val="10"/>
        <color theme="1"/>
        <rFont val="Arial"/>
        <family val="2"/>
      </rPr>
      <t xml:space="preserve"> 44% af de direkte udgifter </t>
    </r>
    <r>
      <rPr>
        <b/>
        <sz val="10"/>
        <color theme="1"/>
        <rFont val="Arial"/>
        <family val="2"/>
      </rPr>
      <t>Excl. ekstern bistand</t>
    </r>
    <r>
      <rPr>
        <sz val="10"/>
        <color theme="1"/>
        <rFont val="Arial"/>
        <family val="2"/>
      </rPr>
      <t xml:space="preserve">. Støttemodtager må ikke overkompenseres (derfor op til 44%)
Ansøger kan </t>
    </r>
    <r>
      <rPr>
        <b/>
        <u/>
        <sz val="10"/>
        <color theme="1"/>
        <rFont val="Arial"/>
        <family val="2"/>
      </rPr>
      <t>kun</t>
    </r>
    <r>
      <rPr>
        <sz val="10"/>
        <color theme="1"/>
        <rFont val="Arial"/>
        <family val="2"/>
      </rPr>
      <t xml:space="preserve"> søge under enten hovedregel (lønudgifter max 18%) eller undtagelse (direte udgifter max 44%) jf. vejledningens afsnit 9.6.</t>
    </r>
  </si>
  <si>
    <t>Vejledning til brug for udfyldelse af skemaet - se teksten nedenfor</t>
  </si>
  <si>
    <t>3. PROJEKTØKONOMI - bevillingsåret 1. januar - 31. december 2026</t>
  </si>
  <si>
    <t>ovh_total_amount</t>
  </si>
  <si>
    <t>ovh_main_rule_pct</t>
  </si>
  <si>
    <t>ovh_main_rule_amount</t>
  </si>
  <si>
    <t>ovh_exception_pct</t>
  </si>
  <si>
    <t>ovh_exception_amount</t>
  </si>
  <si>
    <t>proj_direct_exp</t>
  </si>
  <si>
    <t>Ændringsbudget</t>
  </si>
  <si>
    <t>Ændring</t>
  </si>
  <si>
    <t>Ændring (ift. tilskuds-grundlag)</t>
  </si>
  <si>
    <t>A</t>
  </si>
  <si>
    <t>B</t>
  </si>
  <si>
    <r>
      <t xml:space="preserve">C
</t>
    </r>
    <r>
      <rPr>
        <sz val="8"/>
        <color theme="1"/>
        <rFont val="Arial"/>
        <family val="2"/>
      </rPr>
      <t>A-B</t>
    </r>
  </si>
  <si>
    <t>A-B</t>
  </si>
  <si>
    <t>Oprindelig budget</t>
  </si>
  <si>
    <t>Oprindeligt budget</t>
  </si>
  <si>
    <r>
      <rPr>
        <sz val="9"/>
        <color theme="1"/>
        <rFont val="Arial"/>
        <family val="2"/>
      </rPr>
      <t>D</t>
    </r>
    <r>
      <rPr>
        <sz val="10"/>
        <color theme="1"/>
        <rFont val="Arial"/>
        <family val="2"/>
      </rPr>
      <t xml:space="preserve">
</t>
    </r>
    <r>
      <rPr>
        <sz val="8"/>
        <color theme="1"/>
        <rFont val="Arial"/>
        <family val="2"/>
      </rPr>
      <t>(A-B)/SUM B</t>
    </r>
  </si>
  <si>
    <t>1. Budgettet, jf. kolonne B svarer til budgettet, som angivet i basisansøgningen</t>
  </si>
  <si>
    <t>2. Budgettet, jf. kolonne B svarer til budgettet, som angivet i tidligere godkendt ændringsansøgning</t>
  </si>
  <si>
    <t>Stillingsbetegnelse/titel</t>
  </si>
  <si>
    <t xml:space="preserve">Værdi før afskrivning
</t>
  </si>
  <si>
    <t xml:space="preserve">Værdi efter afskrivning
</t>
  </si>
  <si>
    <t>Samlet ændringsbudget</t>
  </si>
  <si>
    <t>Lønudgifter</t>
  </si>
  <si>
    <t>Eget bidrag / Andre private tilskud</t>
  </si>
  <si>
    <t>Budgettet i "Oprindeligt budget" skal svare til budgettet, som var angivet i basisansøgningen</t>
  </si>
  <si>
    <r>
      <t xml:space="preserve">Det er timeantal, timeløn og overheadsats i </t>
    </r>
    <r>
      <rPr>
        <b/>
        <sz val="10"/>
        <color theme="1"/>
        <rFont val="Arial"/>
        <family val="2"/>
      </rPr>
      <t>ændringsbudgettet</t>
    </r>
    <r>
      <rPr>
        <sz val="10"/>
        <color theme="1"/>
        <rFont val="Arial"/>
        <family val="2"/>
      </rPr>
      <t>, som skal oplyses.  Derved beregnes lønudgifterne automatisk i "Ændringsbudget".</t>
    </r>
  </si>
  <si>
    <t>Der kan indsættes flere rækker under de enkelte afsnit. Kopier i såfald formlerne med fra cellen ovenfor, så ændringen beregnes.</t>
  </si>
  <si>
    <t xml:space="preserve">Punktet skal KUN udfyldes, når projektet samfinansieres med andre offentlige midler, og hvor der er udgifter, som ikke samfinansieres proportionelt. Specifikationen skal ske på hovedposter, jf. nedenstående skema. Indsæt kun information for ændringsbudgettet. </t>
  </si>
  <si>
    <t>Punktet skal KUN udfyldes, når projektet samfinansieres med andre offentlige midler, og hvor der er udgifter fx overhead, som IKKE samfinansieres proportionelt.</t>
  </si>
  <si>
    <t>Mødeudgifter - lokale og forplejning</t>
  </si>
  <si>
    <t>Rejseudgifter - ophold, transport, herunder kørsel i egen bil</t>
  </si>
  <si>
    <t>Boost på sociale medier</t>
  </si>
  <si>
    <t>Anvendelse af AV-udstyr</t>
  </si>
  <si>
    <t xml:space="preserve">AP 1: </t>
  </si>
  <si>
    <t xml:space="preserve">AP 2: </t>
  </si>
  <si>
    <r>
      <t xml:space="preserve">Når der søges om tilskud til administrative omkostninger / overhead </t>
    </r>
    <r>
      <rPr>
        <b/>
        <sz val="10"/>
        <color theme="1"/>
        <rFont val="Arial"/>
        <family val="2"/>
      </rPr>
      <t>SKAL</t>
    </r>
    <r>
      <rPr>
        <sz val="10"/>
        <color theme="1"/>
        <rFont val="Arial"/>
        <family val="2"/>
      </rPr>
      <t xml:space="preserve"> det oplyses, hvilke administrative omkostninger/overhead, som finansieres af tilskuddet. Det gøres under "Overhead som finansieres af projektet" ved linje 133.</t>
    </r>
  </si>
  <si>
    <t>Tallet hentes automatisk fra summen af Ekstern bistand på side 3</t>
  </si>
  <si>
    <t>Tallet hentes automatisk fra summen af Udstyr på på side 3</t>
  </si>
  <si>
    <t>Tallet hentes automatisk fra summen af Øvrige projektudgifter på på side 3</t>
  </si>
  <si>
    <t>Tallet hentes automatisk fra summen af indtægter på side 4</t>
  </si>
  <si>
    <t xml:space="preserve">ALLE grå felter udfyldes automatisk. </t>
  </si>
  <si>
    <t>Budgettet i kolonne G/H skal svare til budgettet, som angivet i basisansøgningen eller tidligere godkendt ændringsbudget.</t>
  </si>
  <si>
    <t>Det skal oplyses, hvilket budget der er angivet i kolonne B - sæt kryds</t>
  </si>
  <si>
    <t>Derudover kan andre overordnende bemærkninger nævnes</t>
  </si>
  <si>
    <t>Bemærkninger til projektets finansiering kan nævnes. Eventuel ændring af finansieringskilder og ændringer heri beskrives</t>
  </si>
  <si>
    <t xml:space="preserve">Eksempel på angivelse af ekstern bistand </t>
  </si>
  <si>
    <t>Københavns Universitet / Analyser AP 1</t>
  </si>
  <si>
    <t>Konsulentbistand fra rådgivningscentre / gennemførelse af forsøg - alle AP'er</t>
  </si>
  <si>
    <t xml:space="preserve">Fotograf </t>
  </si>
  <si>
    <r>
      <t xml:space="preserve">Det er timeantal og sats i </t>
    </r>
    <r>
      <rPr>
        <b/>
        <sz val="10"/>
        <rFont val="Arial"/>
        <family val="2"/>
      </rPr>
      <t>ændringsbudgettet</t>
    </r>
    <r>
      <rPr>
        <sz val="10"/>
        <rFont val="Arial"/>
        <family val="2"/>
      </rPr>
      <t>, som skal oplyses. Derved beregnes udgifterne automatisk i "Ændringsbudget"</t>
    </r>
  </si>
  <si>
    <r>
      <t xml:space="preserve">Det er værdi  i </t>
    </r>
    <r>
      <rPr>
        <b/>
        <sz val="10"/>
        <rFont val="Arial"/>
        <family val="2"/>
      </rPr>
      <t>ændringsbudgettet</t>
    </r>
    <r>
      <rPr>
        <sz val="10"/>
        <rFont val="Arial"/>
        <family val="2"/>
      </rPr>
      <t>, som skal oplyses. Derved beregnes udgifterne automatisk i "Ændringsbudget"</t>
    </r>
  </si>
  <si>
    <t>6. Projektets budget i bevillingsåret</t>
  </si>
  <si>
    <t>6.1 Overordnede bemærkninger til projektets udgifter og finansiering</t>
  </si>
  <si>
    <t>6.2 Specifikation af tilskudsgrundlaget for de enkelte arbejdspakker</t>
  </si>
  <si>
    <r>
      <t>6.3 Specifikation</t>
    </r>
    <r>
      <rPr>
        <b/>
        <sz val="11"/>
        <color theme="1"/>
        <rFont val="Calibri"/>
        <family val="2"/>
      </rPr>
      <t xml:space="preserve"> og bemærkninger til de enkelte hovedposter i budgettet</t>
    </r>
  </si>
  <si>
    <t>6.4 Yderligere specifikation af samfinansierede projekter</t>
  </si>
  <si>
    <r>
      <rPr>
        <b/>
        <sz val="10"/>
        <color theme="1"/>
        <rFont val="Arial"/>
        <family val="2"/>
      </rPr>
      <t>Når</t>
    </r>
    <r>
      <rPr>
        <sz val="10"/>
        <color theme="1"/>
        <rFont val="Arial"/>
        <family val="2"/>
      </rPr>
      <t xml:space="preserve"> tilskuddet finansierer overhead skal dette fremgå af projektøkonomiskemaet.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</si>
</sst>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24"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10"/>
      <color theme="1"/>
      <name val="Arial"/>
      <family val="2"/>
    </font>
    <font>
      <b/>
      <sz val="12"/>
      <name val="Arial"/>
      <family val="2"/>
    </font>
    <font>
      <b/>
      <sz val="10"/>
      <name val="Arial"/>
      <family val="2"/>
    </font>
    <font>
      <b/>
      <sz val="11"/>
      <color theme="1"/>
      <name val="Calibri"/>
      <family val="2"/>
    </font>
    <font>
      <sz val="11"/>
      <color rgb="FF808080"/>
      <name val="Calibri"/>
      <family val="2"/>
    </font>
    <font>
      <sz val="10"/>
      <name val="Arial"/>
      <family val="2"/>
    </font>
    <font>
      <u/>
      <sz val="10"/>
      <color theme="1"/>
      <name val="Arial"/>
      <family val="2"/>
    </font>
    <font>
      <sz val="10"/>
      <color rgb="FFFF0000"/>
      <name val="Arial"/>
      <family val="2"/>
    </font>
    <font>
      <b/>
      <sz val="9"/>
      <color theme="1"/>
      <name val="Arial"/>
      <family val="2"/>
    </font>
    <font>
      <b/>
      <u/>
      <sz val="10"/>
      <color theme="1"/>
      <name val="Arial"/>
      <family val="2"/>
    </font>
    <font>
      <sz val="8"/>
      <color theme="1"/>
      <name val="Arial"/>
      <family val="2"/>
    </font>
    <font>
      <sz val="9"/>
      <color rgb="FF000000"/>
      <name val="Arial"/>
      <family val="2"/>
    </font>
    <font>
      <sz val="10"/>
      <color rgb="FF00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s>
  <borders count="22">
    <border>
      <left/>
      <right/>
      <top/>
      <bottom/>
      <diagonal/>
    </border>
    <border>
      <left/>
      <right/>
      <top style="thin">
        <color auto="1"/>
      </top>
      <bottom style="thin">
        <color auto="1"/>
      </bottom>
      <diagonal/>
    </border>
    <border>
      <left/>
      <right/>
      <top style="thin">
        <color auto="1"/>
      </top>
      <bottom style="medium">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0" tint="-0.24994659260841701"/>
      </bottom>
      <diagonal/>
    </border>
    <border>
      <left/>
      <right style="medium">
        <color theme="0" tint="-0.24994659260841701"/>
      </right>
      <top/>
      <bottom/>
      <diagonal/>
    </border>
    <border>
      <left style="thin">
        <color auto="1"/>
      </left>
      <right style="thin">
        <color indexed="64"/>
      </right>
      <top/>
      <bottom/>
      <diagonal/>
    </border>
  </borders>
  <cellStyleXfs count="2">
    <xf numFmtId="0" fontId="0" fillId="0" borderId="0"/>
    <xf numFmtId="9" fontId="10" fillId="0" borderId="0" applyFont="0" applyFill="0" applyBorder="0" applyAlignment="0" applyProtection="0"/>
  </cellStyleXfs>
  <cellXfs count="316">
    <xf numFmtId="0" fontId="0" fillId="0" borderId="0" xfId="0"/>
    <xf numFmtId="3" fontId="0" fillId="0" borderId="0" xfId="0" applyNumberFormat="1" applyAlignment="1">
      <alignment horizontal="right"/>
    </xf>
    <xf numFmtId="9" fontId="0" fillId="2" borderId="0" xfId="1" applyFont="1" applyFill="1" applyAlignment="1">
      <alignment horizontal="right"/>
    </xf>
    <xf numFmtId="0" fontId="0" fillId="0" borderId="0" xfId="0" applyAlignment="1">
      <alignment horizontal="center"/>
    </xf>
    <xf numFmtId="3" fontId="11" fillId="3" borderId="14" xfId="0" applyNumberFormat="1" applyFont="1" applyFill="1" applyBorder="1" applyAlignment="1">
      <alignment horizontal="center" vertical="center"/>
    </xf>
    <xf numFmtId="3" fontId="0" fillId="2" borderId="0" xfId="0" applyNumberFormat="1" applyFill="1" applyAlignment="1">
      <alignment wrapText="1"/>
    </xf>
    <xf numFmtId="3" fontId="0" fillId="0" borderId="0" xfId="0" applyNumberFormat="1" applyAlignment="1" applyProtection="1">
      <alignment vertical="top"/>
      <protection locked="0"/>
    </xf>
    <xf numFmtId="3" fontId="11" fillId="0" borderId="0" xfId="0" applyNumberFormat="1" applyFont="1" applyAlignment="1" applyProtection="1">
      <alignment horizontal="center" vertical="top" wrapText="1"/>
      <protection locked="0"/>
    </xf>
    <xf numFmtId="3" fontId="0" fillId="0" borderId="0" xfId="0" applyNumberFormat="1" applyAlignment="1" applyProtection="1">
      <alignment horizontal="center" vertical="top" wrapText="1"/>
      <protection locked="0"/>
    </xf>
    <xf numFmtId="3" fontId="9" fillId="0" borderId="1" xfId="0" applyNumberFormat="1" applyFont="1" applyBorder="1" applyAlignment="1" applyProtection="1">
      <alignment horizontal="center" vertical="top" wrapText="1"/>
      <protection locked="0"/>
    </xf>
    <xf numFmtId="3" fontId="19" fillId="0" borderId="0" xfId="0" applyNumberFormat="1" applyFont="1" applyAlignment="1" applyProtection="1">
      <alignment horizontal="center" vertical="top" wrapText="1"/>
      <protection locked="0"/>
    </xf>
    <xf numFmtId="3" fontId="19" fillId="2" borderId="0" xfId="0" applyNumberFormat="1" applyFont="1" applyFill="1" applyAlignment="1" applyProtection="1">
      <alignment horizontal="center" vertical="top" wrapText="1"/>
      <protection locked="0"/>
    </xf>
    <xf numFmtId="3" fontId="9" fillId="5" borderId="1" xfId="0" applyNumberFormat="1" applyFont="1" applyFill="1" applyBorder="1" applyAlignment="1" applyProtection="1">
      <alignment horizontal="center" vertical="top" wrapText="1"/>
      <protection locked="0"/>
    </xf>
    <xf numFmtId="3" fontId="19" fillId="5" borderId="1" xfId="0" applyNumberFormat="1" applyFont="1" applyFill="1" applyBorder="1" applyAlignment="1" applyProtection="1">
      <alignment horizontal="center" vertical="top" wrapText="1"/>
      <protection locked="0"/>
    </xf>
    <xf numFmtId="3" fontId="11" fillId="5" borderId="16" xfId="0" applyNumberFormat="1" applyFont="1" applyFill="1" applyBorder="1" applyAlignment="1">
      <alignment horizontal="right"/>
    </xf>
    <xf numFmtId="3" fontId="11" fillId="5" borderId="12" xfId="0" applyNumberFormat="1" applyFont="1" applyFill="1" applyBorder="1" applyAlignment="1">
      <alignment horizontal="right"/>
    </xf>
    <xf numFmtId="3" fontId="9" fillId="5" borderId="11" xfId="0" applyNumberFormat="1" applyFont="1" applyFill="1" applyBorder="1" applyAlignment="1" applyProtection="1">
      <alignment horizontal="center" vertical="top" wrapText="1"/>
      <protection locked="0"/>
    </xf>
    <xf numFmtId="3" fontId="19" fillId="5" borderId="11" xfId="0" applyNumberFormat="1" applyFont="1" applyFill="1" applyBorder="1" applyAlignment="1" applyProtection="1">
      <alignment horizontal="center" vertical="top" wrapText="1"/>
      <protection locked="0"/>
    </xf>
    <xf numFmtId="3" fontId="0" fillId="5" borderId="11" xfId="0" applyNumberFormat="1" applyFill="1" applyBorder="1" applyAlignment="1">
      <alignment horizontal="right" vertical="top"/>
    </xf>
    <xf numFmtId="3" fontId="11" fillId="5" borderId="11" xfId="0" applyNumberFormat="1" applyFont="1" applyFill="1" applyBorder="1" applyAlignment="1">
      <alignment horizontal="right" vertical="top"/>
    </xf>
    <xf numFmtId="3" fontId="0" fillId="0" borderId="15" xfId="0" applyNumberFormat="1" applyBorder="1" applyAlignment="1">
      <alignment horizontal="right" vertical="top"/>
    </xf>
    <xf numFmtId="3" fontId="0" fillId="0" borderId="18" xfId="0" applyNumberFormat="1" applyBorder="1" applyAlignment="1">
      <alignment horizontal="right" vertical="top"/>
    </xf>
    <xf numFmtId="3" fontId="0" fillId="0" borderId="15" xfId="0" applyNumberFormat="1" applyBorder="1" applyAlignment="1" applyProtection="1">
      <alignment horizontal="right" vertical="top"/>
      <protection locked="0"/>
    </xf>
    <xf numFmtId="3" fontId="0" fillId="0" borderId="0" xfId="0" applyNumberFormat="1"/>
    <xf numFmtId="3" fontId="11" fillId="3" borderId="14" xfId="0" applyNumberFormat="1" applyFont="1" applyFill="1" applyBorder="1" applyAlignment="1">
      <alignment horizontal="center" vertical="center" wrapText="1"/>
    </xf>
    <xf numFmtId="6" fontId="0" fillId="3" borderId="18" xfId="0" applyNumberFormat="1" applyFill="1" applyBorder="1" applyAlignment="1">
      <alignment wrapText="1"/>
    </xf>
    <xf numFmtId="3" fontId="11" fillId="5" borderId="12" xfId="0" applyNumberFormat="1" applyFont="1" applyFill="1" applyBorder="1" applyAlignment="1">
      <alignment horizontal="right" vertical="top"/>
    </xf>
    <xf numFmtId="3" fontId="11" fillId="5" borderId="16" xfId="0" applyNumberFormat="1" applyFont="1" applyFill="1" applyBorder="1"/>
    <xf numFmtId="3" fontId="0" fillId="0" borderId="18" xfId="0" applyNumberFormat="1" applyBorder="1" applyAlignment="1" applyProtection="1">
      <alignment horizontal="right" vertical="top"/>
      <protection locked="0"/>
    </xf>
    <xf numFmtId="3" fontId="11" fillId="5" borderId="16" xfId="0" applyNumberFormat="1" applyFont="1" applyFill="1" applyBorder="1" applyAlignment="1">
      <alignment horizontal="center" vertical="top"/>
    </xf>
    <xf numFmtId="3" fontId="0" fillId="5" borderId="7" xfId="0" applyNumberFormat="1" applyFill="1" applyBorder="1" applyAlignment="1">
      <alignment horizontal="center"/>
    </xf>
    <xf numFmtId="3" fontId="0" fillId="5" borderId="11" xfId="0" applyNumberFormat="1" applyFill="1" applyBorder="1" applyAlignment="1">
      <alignment horizontal="center"/>
    </xf>
    <xf numFmtId="3" fontId="11" fillId="5" borderId="16" xfId="0" applyNumberFormat="1" applyFont="1" applyFill="1" applyBorder="1" applyAlignment="1">
      <alignment horizontal="right" vertical="top"/>
    </xf>
    <xf numFmtId="9" fontId="0" fillId="0" borderId="18" xfId="1" applyFont="1" applyBorder="1" applyAlignment="1">
      <alignment horizontal="center"/>
    </xf>
    <xf numFmtId="9" fontId="0" fillId="0" borderId="15" xfId="1" applyFont="1" applyBorder="1" applyAlignment="1">
      <alignment horizontal="center"/>
    </xf>
    <xf numFmtId="3" fontId="0" fillId="5" borderId="15" xfId="0" applyNumberFormat="1" applyFill="1" applyBorder="1" applyAlignment="1">
      <alignment horizontal="center"/>
    </xf>
    <xf numFmtId="3" fontId="0" fillId="5" borderId="1" xfId="0" applyNumberFormat="1" applyFill="1" applyBorder="1" applyAlignment="1">
      <alignment horizontal="center"/>
    </xf>
    <xf numFmtId="3" fontId="18" fillId="0" borderId="0" xfId="0" applyNumberFormat="1" applyFont="1" applyAlignment="1" applyProtection="1">
      <alignment horizontal="left" vertical="top"/>
      <protection locked="0"/>
    </xf>
    <xf numFmtId="3" fontId="0" fillId="0" borderId="0" xfId="0" applyNumberFormat="1" applyProtection="1">
      <protection locked="0"/>
    </xf>
    <xf numFmtId="3" fontId="0" fillId="0" borderId="0" xfId="0" applyNumberFormat="1" applyAlignment="1" applyProtection="1">
      <alignment horizontal="right"/>
      <protection locked="0"/>
    </xf>
    <xf numFmtId="3" fontId="0" fillId="0" borderId="0" xfId="0" applyNumberFormat="1" applyAlignment="1" applyProtection="1">
      <alignment horizontal="left"/>
      <protection locked="0"/>
    </xf>
    <xf numFmtId="3" fontId="11" fillId="0" borderId="0" xfId="0" applyNumberFormat="1" applyFont="1" applyAlignment="1">
      <alignment vertical="top" wrapText="1"/>
    </xf>
    <xf numFmtId="3" fontId="11" fillId="0" borderId="15" xfId="0" applyNumberFormat="1" applyFont="1" applyBorder="1" applyAlignment="1" applyProtection="1">
      <alignment vertical="top" wrapText="1"/>
      <protection locked="0"/>
    </xf>
    <xf numFmtId="3" fontId="11" fillId="4" borderId="0" xfId="0" applyNumberFormat="1" applyFont="1" applyFill="1"/>
    <xf numFmtId="3" fontId="0" fillId="4" borderId="0" xfId="0" applyNumberFormat="1" applyFill="1" applyProtection="1">
      <protection locked="0"/>
    </xf>
    <xf numFmtId="3" fontId="11" fillId="0" borderId="1" xfId="0" applyNumberFormat="1" applyFont="1" applyBorder="1" applyAlignment="1" applyProtection="1">
      <alignment vertical="top" wrapText="1"/>
      <protection locked="0"/>
    </xf>
    <xf numFmtId="3" fontId="11" fillId="3" borderId="0" xfId="0" applyNumberFormat="1" applyFont="1" applyFill="1"/>
    <xf numFmtId="3" fontId="17" fillId="3" borderId="0" xfId="0" applyNumberFormat="1" applyFont="1" applyFill="1"/>
    <xf numFmtId="3" fontId="0" fillId="3" borderId="0" xfId="0" applyNumberFormat="1" applyFill="1" applyProtection="1">
      <protection locked="0"/>
    </xf>
    <xf numFmtId="3" fontId="0" fillId="0" borderId="0" xfId="0" applyNumberFormat="1" applyAlignment="1" applyProtection="1">
      <alignment vertical="center"/>
      <protection locked="0"/>
    </xf>
    <xf numFmtId="3" fontId="11" fillId="0" borderId="0" xfId="0" applyNumberFormat="1" applyFont="1" applyAlignment="1">
      <alignment horizontal="left" vertical="top" wrapText="1"/>
    </xf>
    <xf numFmtId="3" fontId="12" fillId="0" borderId="0" xfId="0" applyNumberFormat="1" applyFont="1" applyAlignment="1">
      <alignment horizontal="left" vertical="top"/>
    </xf>
    <xf numFmtId="3" fontId="11" fillId="0" borderId="0" xfId="0" applyNumberFormat="1" applyFont="1" applyAlignment="1">
      <alignment vertical="top"/>
    </xf>
    <xf numFmtId="3" fontId="0" fillId="0" borderId="0" xfId="0" applyNumberFormat="1" applyAlignment="1">
      <alignment vertical="top"/>
    </xf>
    <xf numFmtId="3" fontId="11" fillId="0" borderId="0" xfId="0" applyNumberFormat="1" applyFont="1"/>
    <xf numFmtId="3" fontId="13" fillId="0" borderId="3" xfId="0" applyNumberFormat="1" applyFont="1" applyBorder="1" applyAlignment="1">
      <alignment vertical="center"/>
    </xf>
    <xf numFmtId="3" fontId="15" fillId="0" borderId="0" xfId="0" applyNumberFormat="1" applyFont="1" applyAlignment="1">
      <alignment horizontal="right" vertical="center"/>
    </xf>
    <xf numFmtId="3" fontId="15" fillId="0" borderId="0" xfId="0" applyNumberFormat="1" applyFont="1" applyAlignment="1">
      <alignment horizontal="right" vertical="center" wrapText="1"/>
    </xf>
    <xf numFmtId="3" fontId="11" fillId="3" borderId="13" xfId="0" applyNumberFormat="1" applyFont="1" applyFill="1" applyBorder="1" applyAlignment="1">
      <alignment horizontal="left" vertical="center"/>
    </xf>
    <xf numFmtId="3" fontId="0" fillId="3" borderId="4" xfId="0" applyNumberFormat="1" applyFill="1" applyBorder="1"/>
    <xf numFmtId="3" fontId="0" fillId="3" borderId="4" xfId="0" applyNumberFormat="1" applyFill="1" applyBorder="1" applyAlignment="1">
      <alignment horizontal="right"/>
    </xf>
    <xf numFmtId="3" fontId="11" fillId="3" borderId="17" xfId="0" applyNumberFormat="1" applyFont="1" applyFill="1" applyBorder="1" applyAlignment="1">
      <alignment horizontal="center" vertical="center"/>
    </xf>
    <xf numFmtId="3" fontId="0" fillId="3" borderId="3" xfId="0" applyNumberFormat="1" applyFill="1" applyBorder="1"/>
    <xf numFmtId="3" fontId="0" fillId="3" borderId="3" xfId="0" applyNumberFormat="1" applyFill="1" applyBorder="1" applyAlignment="1">
      <alignment horizontal="right"/>
    </xf>
    <xf numFmtId="3" fontId="0" fillId="3" borderId="5" xfId="0" applyNumberFormat="1" applyFill="1" applyBorder="1"/>
    <xf numFmtId="3" fontId="0" fillId="3" borderId="0" xfId="0" applyNumberFormat="1" applyFill="1" applyAlignment="1">
      <alignment horizontal="center" wrapText="1"/>
    </xf>
    <xf numFmtId="3" fontId="0" fillId="3" borderId="4" xfId="0" applyNumberFormat="1" applyFill="1" applyBorder="1" applyAlignment="1">
      <alignment horizontal="center" wrapText="1"/>
    </xf>
    <xf numFmtId="3" fontId="5" fillId="3" borderId="21" xfId="0" applyNumberFormat="1" applyFont="1" applyFill="1" applyBorder="1" applyAlignment="1">
      <alignment horizontal="center" vertical="center" wrapText="1"/>
    </xf>
    <xf numFmtId="3" fontId="0" fillId="0" borderId="7" xfId="0" applyNumberFormat="1" applyBorder="1" applyAlignment="1">
      <alignment horizontal="left"/>
    </xf>
    <xf numFmtId="3" fontId="0" fillId="0" borderId="1" xfId="0" applyNumberFormat="1" applyBorder="1"/>
    <xf numFmtId="3" fontId="0" fillId="0" borderId="0" xfId="0" applyNumberFormat="1" applyAlignment="1">
      <alignment vertical="center"/>
    </xf>
    <xf numFmtId="3" fontId="0" fillId="0" borderId="7" xfId="0" applyNumberFormat="1" applyBorder="1"/>
    <xf numFmtId="3" fontId="0" fillId="0" borderId="1" xfId="0" applyNumberFormat="1" applyBorder="1" applyAlignment="1">
      <alignment horizontal="right"/>
    </xf>
    <xf numFmtId="3" fontId="11" fillId="0" borderId="5" xfId="0" applyNumberFormat="1" applyFont="1" applyBorder="1"/>
    <xf numFmtId="3" fontId="11" fillId="0" borderId="0" xfId="0" applyNumberFormat="1" applyFont="1" applyAlignment="1">
      <alignment horizontal="right"/>
    </xf>
    <xf numFmtId="3" fontId="11" fillId="0" borderId="8" xfId="0" applyNumberFormat="1" applyFont="1" applyBorder="1"/>
    <xf numFmtId="3" fontId="11" fillId="0" borderId="2" xfId="0" applyNumberFormat="1" applyFont="1" applyBorder="1"/>
    <xf numFmtId="3" fontId="11" fillId="0" borderId="2" xfId="0" applyNumberFormat="1" applyFont="1" applyBorder="1" applyAlignment="1">
      <alignment horizontal="right"/>
    </xf>
    <xf numFmtId="3" fontId="11" fillId="3" borderId="3" xfId="0" applyNumberFormat="1" applyFont="1" applyFill="1" applyBorder="1"/>
    <xf numFmtId="3" fontId="11" fillId="3" borderId="6" xfId="0" applyNumberFormat="1" applyFont="1" applyFill="1" applyBorder="1" applyAlignment="1">
      <alignment horizontal="center" vertical="center"/>
    </xf>
    <xf numFmtId="3" fontId="5" fillId="3" borderId="11" xfId="0" applyNumberFormat="1" applyFont="1" applyFill="1" applyBorder="1" applyAlignment="1">
      <alignment horizontal="center" vertical="center"/>
    </xf>
    <xf numFmtId="3" fontId="11" fillId="5" borderId="7" xfId="0" applyNumberFormat="1" applyFont="1" applyFill="1" applyBorder="1"/>
    <xf numFmtId="3" fontId="11" fillId="5" borderId="1" xfId="0" applyNumberFormat="1" applyFont="1" applyFill="1" applyBorder="1"/>
    <xf numFmtId="3" fontId="0" fillId="5" borderId="1" xfId="0" applyNumberFormat="1" applyFill="1" applyBorder="1"/>
    <xf numFmtId="3" fontId="0" fillId="0" borderId="9" xfId="0" applyNumberFormat="1" applyBorder="1" applyProtection="1">
      <protection locked="0"/>
    </xf>
    <xf numFmtId="3" fontId="0" fillId="0" borderId="10" xfId="0" applyNumberFormat="1" applyBorder="1" applyAlignment="1">
      <alignment horizontal="right"/>
    </xf>
    <xf numFmtId="3" fontId="0" fillId="5" borderId="7" xfId="0" applyNumberFormat="1" applyFill="1" applyBorder="1"/>
    <xf numFmtId="3" fontId="0" fillId="0" borderId="11" xfId="0" applyNumberFormat="1" applyBorder="1" applyAlignment="1">
      <alignment horizontal="right"/>
    </xf>
    <xf numFmtId="3" fontId="0" fillId="5" borderId="13" xfId="0" applyNumberFormat="1" applyFill="1" applyBorder="1"/>
    <xf numFmtId="3" fontId="0" fillId="5" borderId="4" xfId="0" applyNumberFormat="1" applyFill="1" applyBorder="1"/>
    <xf numFmtId="3" fontId="0" fillId="5" borderId="4" xfId="0" applyNumberFormat="1" applyFill="1" applyBorder="1" applyAlignment="1">
      <alignment horizontal="center"/>
    </xf>
    <xf numFmtId="3" fontId="0" fillId="5" borderId="11" xfId="0" applyNumberFormat="1" applyFill="1" applyBorder="1" applyAlignment="1">
      <alignment horizontal="right"/>
    </xf>
    <xf numFmtId="3" fontId="0" fillId="0" borderId="4" xfId="0" applyNumberFormat="1" applyBorder="1" applyAlignment="1" applyProtection="1">
      <alignment horizontal="center"/>
      <protection locked="0"/>
    </xf>
    <xf numFmtId="3" fontId="0" fillId="0" borderId="1" xfId="0" applyNumberFormat="1" applyBorder="1" applyAlignment="1" applyProtection="1">
      <alignment horizontal="center"/>
      <protection locked="0"/>
    </xf>
    <xf numFmtId="3" fontId="0" fillId="5" borderId="6" xfId="0" applyNumberFormat="1" applyFill="1" applyBorder="1"/>
    <xf numFmtId="3" fontId="0" fillId="5" borderId="3" xfId="0" applyNumberFormat="1" applyFill="1" applyBorder="1"/>
    <xf numFmtId="3" fontId="0" fillId="5" borderId="3" xfId="0" applyNumberFormat="1" applyFill="1" applyBorder="1" applyAlignment="1">
      <alignment horizontal="center"/>
    </xf>
    <xf numFmtId="3" fontId="11" fillId="5" borderId="8" xfId="0" applyNumberFormat="1" applyFont="1" applyFill="1" applyBorder="1" applyAlignment="1">
      <alignment wrapText="1"/>
    </xf>
    <xf numFmtId="3" fontId="11" fillId="5" borderId="2" xfId="0" applyNumberFormat="1" applyFont="1" applyFill="1" applyBorder="1" applyAlignment="1">
      <alignment wrapText="1"/>
    </xf>
    <xf numFmtId="3" fontId="11" fillId="5" borderId="2" xfId="0" applyNumberFormat="1" applyFont="1" applyFill="1" applyBorder="1"/>
    <xf numFmtId="3" fontId="0" fillId="0" borderId="0" xfId="0" applyNumberFormat="1" applyAlignment="1">
      <alignment wrapText="1"/>
    </xf>
    <xf numFmtId="3" fontId="0" fillId="2" borderId="0" xfId="0" applyNumberFormat="1" applyFill="1"/>
    <xf numFmtId="3" fontId="0" fillId="2" borderId="0" xfId="1" applyNumberFormat="1" applyFont="1" applyFill="1" applyAlignment="1">
      <alignment horizontal="right"/>
    </xf>
    <xf numFmtId="3" fontId="0" fillId="0" borderId="0" xfId="1" applyNumberFormat="1" applyFont="1" applyFill="1" applyAlignment="1">
      <alignment horizontal="right"/>
    </xf>
    <xf numFmtId="3" fontId="0" fillId="0" borderId="0" xfId="0" applyNumberFormat="1" applyAlignment="1">
      <alignment horizontal="center" vertical="center"/>
    </xf>
    <xf numFmtId="3" fontId="0" fillId="0" borderId="15" xfId="0" applyNumberFormat="1" applyBorder="1" applyAlignment="1" applyProtection="1">
      <alignment horizontal="center"/>
      <protection locked="0"/>
    </xf>
    <xf numFmtId="3" fontId="0" fillId="0" borderId="0" xfId="0" applyNumberFormat="1" applyAlignment="1" applyProtection="1">
      <alignment horizontal="center"/>
      <protection locked="0"/>
    </xf>
    <xf numFmtId="3" fontId="18" fillId="0" borderId="0" xfId="0" applyNumberFormat="1" applyFont="1" applyAlignment="1" applyProtection="1">
      <alignment horizontal="left"/>
      <protection locked="0"/>
    </xf>
    <xf numFmtId="3" fontId="11" fillId="0" borderId="0" xfId="0" applyNumberFormat="1" applyFont="1" applyAlignment="1">
      <alignment vertical="center"/>
    </xf>
    <xf numFmtId="3" fontId="18" fillId="0" borderId="0" xfId="0" applyNumberFormat="1" applyFont="1" applyAlignment="1">
      <alignment vertical="top"/>
    </xf>
    <xf numFmtId="3" fontId="0" fillId="0" borderId="0" xfId="0" applyNumberFormat="1" applyAlignment="1" applyProtection="1">
      <alignment horizontal="left" vertical="top" wrapText="1"/>
      <protection locked="0"/>
    </xf>
    <xf numFmtId="3" fontId="0" fillId="0" borderId="0" xfId="0" applyNumberFormat="1" applyAlignment="1" applyProtection="1">
      <alignment horizontal="left" vertical="top"/>
      <protection locked="0"/>
    </xf>
    <xf numFmtId="3" fontId="0" fillId="0" borderId="0" xfId="0" applyNumberFormat="1" applyAlignment="1" applyProtection="1">
      <alignment vertical="top" wrapText="1"/>
      <protection locked="0"/>
    </xf>
    <xf numFmtId="3" fontId="5" fillId="0" borderId="0" xfId="0" applyNumberFormat="1" applyFont="1" applyProtection="1">
      <protection locked="0"/>
    </xf>
    <xf numFmtId="3" fontId="3" fillId="0" borderId="15" xfId="0" applyNumberFormat="1" applyFont="1" applyBorder="1" applyAlignment="1" applyProtection="1">
      <alignment horizontal="center"/>
      <protection locked="0"/>
    </xf>
    <xf numFmtId="3" fontId="5" fillId="0" borderId="15" xfId="0" applyNumberFormat="1" applyFont="1" applyBorder="1" applyAlignment="1" applyProtection="1">
      <alignment horizontal="center"/>
      <protection locked="0"/>
    </xf>
    <xf numFmtId="3" fontId="11" fillId="0" borderId="0" xfId="0" applyNumberFormat="1" applyFont="1" applyAlignment="1" applyProtection="1">
      <alignment vertical="center"/>
      <protection locked="0"/>
    </xf>
    <xf numFmtId="3" fontId="11" fillId="3" borderId="13" xfId="0" applyNumberFormat="1" applyFont="1" applyFill="1" applyBorder="1" applyAlignment="1" applyProtection="1">
      <alignment horizontal="left" vertical="center"/>
      <protection locked="0"/>
    </xf>
    <xf numFmtId="3" fontId="11" fillId="3" borderId="4" xfId="0" applyNumberFormat="1" applyFont="1" applyFill="1" applyBorder="1" applyAlignment="1" applyProtection="1">
      <alignment vertical="center"/>
      <protection locked="0"/>
    </xf>
    <xf numFmtId="3" fontId="11" fillId="3" borderId="14" xfId="0" applyNumberFormat="1" applyFont="1" applyFill="1" applyBorder="1" applyAlignment="1" applyProtection="1">
      <alignment vertical="center"/>
      <protection locked="0"/>
    </xf>
    <xf numFmtId="3" fontId="11" fillId="3" borderId="17" xfId="0" applyNumberFormat="1" applyFont="1" applyFill="1" applyBorder="1" applyAlignment="1" applyProtection="1">
      <alignment horizontal="center" vertical="center"/>
      <protection locked="0"/>
    </xf>
    <xf numFmtId="3" fontId="11" fillId="3" borderId="6" xfId="0" applyNumberFormat="1" applyFont="1" applyFill="1" applyBorder="1" applyAlignment="1" applyProtection="1">
      <alignment vertical="center"/>
      <protection locked="0"/>
    </xf>
    <xf numFmtId="3" fontId="11" fillId="3" borderId="3" xfId="0" applyNumberFormat="1" applyFont="1" applyFill="1" applyBorder="1" applyAlignment="1" applyProtection="1">
      <alignment vertical="center"/>
      <protection locked="0"/>
    </xf>
    <xf numFmtId="3" fontId="11" fillId="3" borderId="10" xfId="0" applyNumberFormat="1" applyFont="1" applyFill="1" applyBorder="1" applyAlignment="1" applyProtection="1">
      <alignment vertical="center"/>
      <protection locked="0"/>
    </xf>
    <xf numFmtId="3" fontId="0" fillId="0" borderId="5" xfId="0" applyNumberFormat="1" applyBorder="1" applyAlignment="1" applyProtection="1">
      <alignment vertical="center"/>
      <protection locked="0"/>
    </xf>
    <xf numFmtId="3" fontId="11" fillId="0" borderId="8" xfId="0" applyNumberFormat="1" applyFont="1" applyBorder="1" applyAlignment="1" applyProtection="1">
      <alignment vertical="center"/>
      <protection locked="0"/>
    </xf>
    <xf numFmtId="3" fontId="0" fillId="3" borderId="4" xfId="0" applyNumberFormat="1" applyFill="1" applyBorder="1" applyAlignment="1">
      <alignment vertical="center" wrapText="1"/>
    </xf>
    <xf numFmtId="3" fontId="0" fillId="3" borderId="4" xfId="0" applyNumberFormat="1" applyFill="1" applyBorder="1" applyAlignment="1">
      <alignment horizontal="center" vertical="center" wrapText="1"/>
    </xf>
    <xf numFmtId="3" fontId="0" fillId="3" borderId="3" xfId="0" applyNumberFormat="1" applyFill="1" applyBorder="1" applyAlignment="1">
      <alignment vertical="center" wrapText="1"/>
    </xf>
    <xf numFmtId="3" fontId="0" fillId="3" borderId="3" xfId="0" applyNumberFormat="1" applyFill="1" applyBorder="1" applyAlignment="1">
      <alignment horizontal="center" vertical="center" wrapText="1"/>
    </xf>
    <xf numFmtId="3" fontId="0" fillId="3" borderId="10" xfId="0" applyNumberFormat="1" applyFill="1" applyBorder="1" applyAlignment="1" applyProtection="1">
      <alignment horizontal="center"/>
      <protection locked="0"/>
    </xf>
    <xf numFmtId="3" fontId="0" fillId="0" borderId="6" xfId="0" applyNumberFormat="1" applyBorder="1" applyAlignment="1" applyProtection="1">
      <alignment vertical="top"/>
      <protection locked="0"/>
    </xf>
    <xf numFmtId="3" fontId="0" fillId="0" borderId="7" xfId="0" applyNumberFormat="1" applyBorder="1" applyAlignment="1" applyProtection="1">
      <alignment vertical="top"/>
      <protection locked="0"/>
    </xf>
    <xf numFmtId="3" fontId="11" fillId="0" borderId="8" xfId="0" applyNumberFormat="1" applyFont="1" applyBorder="1" applyAlignment="1">
      <alignment horizontal="left" vertical="top"/>
    </xf>
    <xf numFmtId="3" fontId="11" fillId="0" borderId="2" xfId="0" applyNumberFormat="1" applyFont="1" applyBorder="1" applyAlignment="1">
      <alignment vertical="top"/>
    </xf>
    <xf numFmtId="3" fontId="0" fillId="0" borderId="3" xfId="0" applyNumberFormat="1" applyBorder="1" applyAlignment="1" applyProtection="1">
      <alignment vertical="top" wrapText="1"/>
      <protection locked="0"/>
    </xf>
    <xf numFmtId="3" fontId="11" fillId="3" borderId="13" xfId="0" applyNumberFormat="1" applyFont="1" applyFill="1" applyBorder="1" applyAlignment="1">
      <alignment vertical="center"/>
    </xf>
    <xf numFmtId="3" fontId="0" fillId="3" borderId="4" xfId="0" applyNumberFormat="1" applyFill="1" applyBorder="1" applyAlignment="1">
      <alignment vertical="top" wrapText="1"/>
    </xf>
    <xf numFmtId="3" fontId="22" fillId="0" borderId="0" xfId="0" applyNumberFormat="1" applyFont="1"/>
    <xf numFmtId="3" fontId="0" fillId="3" borderId="6" xfId="0" applyNumberFormat="1" applyFill="1" applyBorder="1" applyAlignment="1">
      <alignment vertical="center"/>
    </xf>
    <xf numFmtId="3" fontId="0" fillId="3" borderId="3" xfId="0" applyNumberFormat="1" applyFill="1" applyBorder="1" applyAlignment="1">
      <alignment vertical="top" wrapText="1"/>
    </xf>
    <xf numFmtId="3" fontId="23" fillId="0" borderId="0" xfId="0" applyNumberFormat="1" applyFont="1" applyAlignment="1">
      <alignment vertical="top"/>
    </xf>
    <xf numFmtId="3" fontId="11" fillId="0" borderId="8" xfId="0" applyNumberFormat="1" applyFont="1" applyBorder="1" applyAlignment="1" applyProtection="1">
      <alignment vertical="top"/>
      <protection locked="0"/>
    </xf>
    <xf numFmtId="3" fontId="0" fillId="0" borderId="2" xfId="0" applyNumberFormat="1" applyBorder="1" applyAlignment="1" applyProtection="1">
      <alignment horizontal="center" vertical="top"/>
      <protection locked="0"/>
    </xf>
    <xf numFmtId="3" fontId="0" fillId="3" borderId="4" xfId="0" applyNumberFormat="1" applyFill="1" applyBorder="1" applyAlignment="1" applyProtection="1">
      <alignment horizontal="left"/>
      <protection locked="0"/>
    </xf>
    <xf numFmtId="3" fontId="0" fillId="3" borderId="4" xfId="0" applyNumberFormat="1" applyFill="1" applyBorder="1" applyAlignment="1" applyProtection="1">
      <alignment horizontal="center" vertical="top" wrapText="1"/>
      <protection locked="0"/>
    </xf>
    <xf numFmtId="3" fontId="0" fillId="3" borderId="14" xfId="0" applyNumberFormat="1" applyFill="1" applyBorder="1" applyAlignment="1" applyProtection="1">
      <alignment horizontal="center" vertical="top" wrapText="1"/>
      <protection locked="0"/>
    </xf>
    <xf numFmtId="3" fontId="0" fillId="3" borderId="6" xfId="0" applyNumberFormat="1" applyFill="1" applyBorder="1" applyAlignment="1" applyProtection="1">
      <alignment horizontal="center"/>
      <protection locked="0"/>
    </xf>
    <xf numFmtId="3" fontId="0" fillId="3" borderId="3" xfId="0" applyNumberFormat="1" applyFill="1" applyBorder="1" applyAlignment="1" applyProtection="1">
      <alignment horizontal="center"/>
      <protection locked="0"/>
    </xf>
    <xf numFmtId="3" fontId="11" fillId="6" borderId="8" xfId="0" applyNumberFormat="1" applyFont="1" applyFill="1" applyBorder="1" applyAlignment="1" applyProtection="1">
      <alignment vertical="top"/>
      <protection locked="0"/>
    </xf>
    <xf numFmtId="3" fontId="0" fillId="6" borderId="2" xfId="0" applyNumberFormat="1" applyFill="1" applyBorder="1" applyAlignment="1" applyProtection="1">
      <alignment horizontal="center" vertical="top"/>
      <protection locked="0"/>
    </xf>
    <xf numFmtId="3" fontId="0" fillId="3" borderId="4" xfId="0" applyNumberFormat="1" applyFill="1" applyBorder="1" applyProtection="1">
      <protection locked="0"/>
    </xf>
    <xf numFmtId="3" fontId="0" fillId="3" borderId="4" xfId="0" applyNumberFormat="1" applyFill="1" applyBorder="1" applyAlignment="1" applyProtection="1">
      <alignment horizontal="right"/>
      <protection locked="0"/>
    </xf>
    <xf numFmtId="3" fontId="11" fillId="0" borderId="0" xfId="0" applyNumberFormat="1" applyFont="1" applyProtection="1">
      <protection locked="0"/>
    </xf>
    <xf numFmtId="3" fontId="11" fillId="3" borderId="6" xfId="0" applyNumberFormat="1" applyFont="1" applyFill="1" applyBorder="1" applyAlignment="1">
      <alignment vertical="center"/>
    </xf>
    <xf numFmtId="3" fontId="0" fillId="3" borderId="3" xfId="0" applyNumberFormat="1" applyFill="1" applyBorder="1" applyProtection="1">
      <protection locked="0"/>
    </xf>
    <xf numFmtId="3" fontId="0" fillId="3" borderId="3" xfId="0" applyNumberFormat="1" applyFill="1" applyBorder="1" applyAlignment="1" applyProtection="1">
      <alignment horizontal="right"/>
      <protection locked="0"/>
    </xf>
    <xf numFmtId="3" fontId="0" fillId="0" borderId="2" xfId="0" applyNumberFormat="1" applyBorder="1" applyAlignment="1" applyProtection="1">
      <alignment vertical="top"/>
      <protection locked="0"/>
    </xf>
    <xf numFmtId="3" fontId="0" fillId="0" borderId="0" xfId="0" applyNumberFormat="1" applyAlignment="1" applyProtection="1">
      <alignment horizontal="center" vertical="top"/>
      <protection locked="0"/>
    </xf>
    <xf numFmtId="3" fontId="11" fillId="3" borderId="7" xfId="0" applyNumberFormat="1" applyFont="1" applyFill="1" applyBorder="1" applyAlignment="1">
      <alignment vertical="center"/>
    </xf>
    <xf numFmtId="3" fontId="0" fillId="3" borderId="1" xfId="0" applyNumberFormat="1" applyFill="1" applyBorder="1" applyAlignment="1" applyProtection="1">
      <alignment horizontal="left"/>
      <protection locked="0"/>
    </xf>
    <xf numFmtId="3" fontId="0" fillId="3" borderId="6" xfId="0" applyNumberFormat="1" applyFill="1" applyBorder="1" applyAlignment="1" applyProtection="1">
      <alignment horizontal="center" vertical="center" wrapText="1"/>
      <protection locked="0"/>
    </xf>
    <xf numFmtId="3" fontId="0" fillId="3" borderId="0" xfId="0" applyNumberFormat="1" applyFill="1" applyAlignment="1" applyProtection="1">
      <alignment horizontal="center" vertical="center" wrapText="1"/>
      <protection locked="0"/>
    </xf>
    <xf numFmtId="3" fontId="0" fillId="3" borderId="4" xfId="0" applyNumberFormat="1" applyFill="1" applyBorder="1" applyAlignment="1" applyProtection="1">
      <alignment horizontal="center" vertical="center" wrapText="1"/>
      <protection locked="0"/>
    </xf>
    <xf numFmtId="3" fontId="11" fillId="3" borderId="17" xfId="0" applyNumberFormat="1" applyFont="1" applyFill="1" applyBorder="1" applyAlignment="1" applyProtection="1">
      <alignment horizontal="center"/>
      <protection locked="0"/>
    </xf>
    <xf numFmtId="3" fontId="18" fillId="0" borderId="0" xfId="0" applyNumberFormat="1" applyFont="1"/>
    <xf numFmtId="3" fontId="16" fillId="5" borderId="5" xfId="0" applyNumberFormat="1" applyFont="1" applyFill="1" applyBorder="1" applyAlignment="1">
      <alignment horizontal="left" vertical="center"/>
    </xf>
    <xf numFmtId="3" fontId="0" fillId="5" borderId="3" xfId="0" applyNumberFormat="1" applyFill="1" applyBorder="1" applyAlignment="1" applyProtection="1">
      <alignment horizontal="center" vertical="center"/>
      <protection locked="0"/>
    </xf>
    <xf numFmtId="3" fontId="0" fillId="3" borderId="7" xfId="0" applyNumberFormat="1" applyFill="1" applyBorder="1" applyAlignment="1" applyProtection="1">
      <alignment horizontal="center" wrapText="1"/>
      <protection locked="0"/>
    </xf>
    <xf numFmtId="3" fontId="0" fillId="3" borderId="1" xfId="0" applyNumberFormat="1" applyFill="1" applyBorder="1" applyAlignment="1" applyProtection="1">
      <alignment horizontal="center" vertical="top"/>
      <protection locked="0"/>
    </xf>
    <xf numFmtId="3" fontId="0" fillId="3" borderId="15" xfId="0" applyNumberFormat="1" applyFill="1" applyBorder="1" applyAlignment="1" applyProtection="1">
      <alignment horizontal="center" vertical="top"/>
      <protection locked="0"/>
    </xf>
    <xf numFmtId="3" fontId="0" fillId="3" borderId="1" xfId="0" applyNumberFormat="1" applyFill="1" applyBorder="1" applyAlignment="1" applyProtection="1">
      <alignment horizontal="center" wrapText="1"/>
      <protection locked="0"/>
    </xf>
    <xf numFmtId="3" fontId="0" fillId="3" borderId="1" xfId="0" applyNumberFormat="1" applyFill="1" applyBorder="1" applyAlignment="1" applyProtection="1">
      <alignment horizontal="left" vertical="top"/>
      <protection locked="0"/>
    </xf>
    <xf numFmtId="3" fontId="0" fillId="3" borderId="15" xfId="0" applyNumberFormat="1" applyFill="1" applyBorder="1" applyAlignment="1" applyProtection="1">
      <alignment vertical="top" wrapText="1"/>
      <protection locked="0"/>
    </xf>
    <xf numFmtId="3" fontId="11" fillId="3" borderId="15" xfId="0" applyNumberFormat="1" applyFont="1" applyFill="1" applyBorder="1" applyAlignment="1" applyProtection="1">
      <alignment horizontal="center"/>
      <protection locked="0"/>
    </xf>
    <xf numFmtId="3" fontId="16" fillId="5" borderId="7" xfId="0" applyNumberFormat="1" applyFont="1" applyFill="1" applyBorder="1" applyAlignment="1">
      <alignment wrapText="1"/>
    </xf>
    <xf numFmtId="3" fontId="16" fillId="5" borderId="1" xfId="0" applyNumberFormat="1" applyFont="1" applyFill="1" applyBorder="1" applyAlignment="1">
      <alignment wrapText="1"/>
    </xf>
    <xf numFmtId="3" fontId="19" fillId="3" borderId="13" xfId="0" applyNumberFormat="1" applyFont="1" applyFill="1" applyBorder="1" applyAlignment="1" applyProtection="1">
      <alignment vertical="center"/>
      <protection locked="0"/>
    </xf>
    <xf numFmtId="3" fontId="19" fillId="3" borderId="4" xfId="0" applyNumberFormat="1" applyFont="1" applyFill="1" applyBorder="1" applyAlignment="1" applyProtection="1">
      <alignment horizontal="center" vertical="center" wrapText="1"/>
      <protection locked="0"/>
    </xf>
    <xf numFmtId="3" fontId="19" fillId="3" borderId="4" xfId="0" applyNumberFormat="1" applyFont="1" applyFill="1" applyBorder="1" applyAlignment="1" applyProtection="1">
      <alignment horizontal="center" vertical="top" wrapText="1"/>
      <protection locked="0"/>
    </xf>
    <xf numFmtId="3" fontId="19" fillId="3" borderId="14" xfId="0" applyNumberFormat="1" applyFont="1" applyFill="1" applyBorder="1" applyAlignment="1" applyProtection="1">
      <alignment horizontal="center" vertical="top" wrapText="1"/>
      <protection locked="0"/>
    </xf>
    <xf numFmtId="3" fontId="19" fillId="3" borderId="6" xfId="0" applyNumberFormat="1" applyFont="1" applyFill="1" applyBorder="1" applyProtection="1">
      <protection locked="0"/>
    </xf>
    <xf numFmtId="3" fontId="9" fillId="3" borderId="3" xfId="0" applyNumberFormat="1" applyFont="1" applyFill="1" applyBorder="1" applyProtection="1">
      <protection locked="0"/>
    </xf>
    <xf numFmtId="3" fontId="9" fillId="3" borderId="3" xfId="0" applyNumberFormat="1" applyFont="1" applyFill="1" applyBorder="1" applyAlignment="1" applyProtection="1">
      <alignment horizontal="center" vertical="top" wrapText="1"/>
      <protection locked="0"/>
    </xf>
    <xf numFmtId="3" fontId="9" fillId="3" borderId="10" xfId="0" applyNumberFormat="1" applyFont="1" applyFill="1" applyBorder="1" applyAlignment="1" applyProtection="1">
      <alignment horizontal="center" vertical="top" wrapText="1"/>
      <protection locked="0"/>
    </xf>
    <xf numFmtId="3" fontId="9" fillId="0" borderId="7" xfId="0" applyNumberFormat="1" applyFont="1" applyBorder="1" applyAlignment="1">
      <alignment horizontal="left" vertical="top"/>
    </xf>
    <xf numFmtId="3" fontId="9" fillId="0" borderId="7" xfId="0" applyNumberFormat="1" applyFont="1" applyBorder="1" applyAlignment="1">
      <alignment vertical="top"/>
    </xf>
    <xf numFmtId="3" fontId="6" fillId="0" borderId="7" xfId="0" applyNumberFormat="1" applyFont="1" applyBorder="1" applyAlignment="1">
      <alignment vertical="top"/>
    </xf>
    <xf numFmtId="3" fontId="19" fillId="0" borderId="7" xfId="0" applyNumberFormat="1" applyFont="1" applyBorder="1" applyAlignment="1">
      <alignment vertical="top"/>
    </xf>
    <xf numFmtId="3" fontId="7" fillId="0" borderId="7" xfId="0" applyNumberFormat="1" applyFont="1" applyBorder="1" applyAlignment="1">
      <alignment vertical="top"/>
    </xf>
    <xf numFmtId="3" fontId="19" fillId="0" borderId="0" xfId="0" applyNumberFormat="1" applyFont="1"/>
    <xf numFmtId="3" fontId="19" fillId="0" borderId="0" xfId="0" applyNumberFormat="1" applyFont="1" applyAlignment="1" applyProtection="1">
      <alignment horizontal="left" vertical="top" wrapText="1"/>
      <protection locked="0"/>
    </xf>
    <xf numFmtId="3" fontId="9" fillId="2" borderId="0" xfId="0" applyNumberFormat="1" applyFont="1" applyFill="1" applyAlignment="1">
      <alignment wrapText="1"/>
    </xf>
    <xf numFmtId="3" fontId="19" fillId="2" borderId="0" xfId="0" applyNumberFormat="1" applyFont="1" applyFill="1" applyAlignment="1" applyProtection="1">
      <alignment horizontal="left" vertical="top" wrapText="1"/>
      <protection locked="0"/>
    </xf>
    <xf numFmtId="3" fontId="11" fillId="0" borderId="0" xfId="0" applyNumberFormat="1" applyFont="1" applyAlignment="1" applyProtection="1">
      <alignment horizontal="left" vertical="top" wrapText="1"/>
      <protection locked="0"/>
    </xf>
    <xf numFmtId="3" fontId="0" fillId="0" borderId="0" xfId="0" quotePrefix="1" applyNumberFormat="1" applyAlignment="1" applyProtection="1">
      <alignment horizontal="left"/>
      <protection locked="0"/>
    </xf>
    <xf numFmtId="3" fontId="0" fillId="0" borderId="19" xfId="0" applyNumberFormat="1" applyBorder="1" applyProtection="1">
      <protection locked="0"/>
    </xf>
    <xf numFmtId="3" fontId="0" fillId="0" borderId="19" xfId="0" applyNumberFormat="1" applyBorder="1" applyAlignment="1" applyProtection="1">
      <alignment horizontal="right"/>
      <protection locked="0"/>
    </xf>
    <xf numFmtId="9" fontId="0" fillId="5" borderId="15" xfId="1" applyFont="1" applyFill="1" applyBorder="1" applyAlignment="1">
      <alignment horizontal="right"/>
    </xf>
    <xf numFmtId="9" fontId="0" fillId="5" borderId="16" xfId="1" applyFont="1" applyFill="1" applyBorder="1" applyAlignment="1">
      <alignment horizontal="right"/>
    </xf>
    <xf numFmtId="9" fontId="0" fillId="5" borderId="18" xfId="1" applyFont="1" applyFill="1" applyBorder="1" applyAlignment="1">
      <alignment horizontal="right"/>
    </xf>
    <xf numFmtId="9" fontId="0" fillId="5" borderId="7" xfId="1" applyFont="1" applyFill="1" applyBorder="1" applyAlignment="1">
      <alignment horizontal="right"/>
    </xf>
    <xf numFmtId="4" fontId="0" fillId="0" borderId="6" xfId="0" applyNumberFormat="1" applyBorder="1" applyAlignment="1" applyProtection="1">
      <alignment horizontal="right" vertical="top"/>
      <protection locked="0"/>
    </xf>
    <xf numFmtId="4" fontId="0" fillId="0" borderId="7" xfId="0" applyNumberFormat="1" applyBorder="1" applyAlignment="1" applyProtection="1">
      <alignment horizontal="right" vertical="top"/>
      <protection locked="0"/>
    </xf>
    <xf numFmtId="3" fontId="0" fillId="0" borderId="17" xfId="0" applyNumberFormat="1" applyBorder="1" applyAlignment="1" applyProtection="1">
      <alignment horizontal="right" vertical="top"/>
      <protection locked="0"/>
    </xf>
    <xf numFmtId="4" fontId="0" fillId="0" borderId="13" xfId="0" applyNumberFormat="1" applyBorder="1" applyAlignment="1" applyProtection="1">
      <alignment horizontal="right" vertical="top"/>
      <protection locked="0"/>
    </xf>
    <xf numFmtId="3" fontId="0" fillId="0" borderId="13" xfId="0" applyNumberFormat="1" applyBorder="1" applyAlignment="1" applyProtection="1">
      <alignment vertical="top"/>
      <protection locked="0"/>
    </xf>
    <xf numFmtId="3" fontId="11" fillId="0" borderId="2" xfId="0" applyNumberFormat="1" applyFont="1" applyBorder="1" applyAlignment="1">
      <alignment horizontal="center" vertical="top"/>
    </xf>
    <xf numFmtId="1" fontId="0" fillId="5" borderId="11" xfId="0" applyNumberFormat="1" applyFill="1" applyBorder="1" applyAlignment="1">
      <alignment horizontal="right" vertical="top"/>
    </xf>
    <xf numFmtId="3" fontId="0" fillId="0" borderId="0" xfId="1" applyNumberFormat="1" applyFont="1" applyFill="1" applyBorder="1" applyAlignment="1">
      <alignment horizontal="right"/>
    </xf>
    <xf numFmtId="3" fontId="11" fillId="0" borderId="0" xfId="0" applyNumberFormat="1" applyFont="1" applyAlignment="1">
      <alignment horizontal="center" vertical="center"/>
    </xf>
    <xf numFmtId="3" fontId="11" fillId="0" borderId="0" xfId="0" applyNumberFormat="1" applyFont="1" applyAlignment="1" applyProtection="1">
      <alignment horizontal="right"/>
      <protection locked="0"/>
    </xf>
    <xf numFmtId="3" fontId="11" fillId="3" borderId="17" xfId="0" applyNumberFormat="1" applyFont="1" applyFill="1" applyBorder="1" applyAlignment="1">
      <alignment horizontal="center" vertical="center" wrapText="1"/>
    </xf>
    <xf numFmtId="3" fontId="0" fillId="3" borderId="18" xfId="0" applyNumberFormat="1" applyFill="1" applyBorder="1" applyAlignment="1">
      <alignment horizontal="center" vertical="center"/>
    </xf>
    <xf numFmtId="3" fontId="0" fillId="3" borderId="21" xfId="0" applyNumberFormat="1" applyFill="1" applyBorder="1" applyAlignment="1">
      <alignment horizontal="center" vertical="center" wrapText="1"/>
    </xf>
    <xf numFmtId="9" fontId="2" fillId="5" borderId="15" xfId="0" applyNumberFormat="1" applyFont="1" applyFill="1" applyBorder="1" applyAlignment="1">
      <alignment horizontal="right"/>
    </xf>
    <xf numFmtId="9" fontId="0" fillId="0" borderId="20" xfId="0" applyNumberFormat="1" applyBorder="1" applyAlignment="1">
      <alignment horizontal="right"/>
    </xf>
    <xf numFmtId="9" fontId="0" fillId="0" borderId="0" xfId="0" applyNumberFormat="1" applyAlignment="1">
      <alignment horizontal="right"/>
    </xf>
    <xf numFmtId="0" fontId="15" fillId="0" borderId="0" xfId="0" applyFont="1" applyAlignment="1">
      <alignment horizontal="right" vertical="center" wrapText="1"/>
    </xf>
    <xf numFmtId="9" fontId="11" fillId="0" borderId="5" xfId="0" applyNumberFormat="1" applyFont="1" applyBorder="1" applyAlignment="1">
      <alignment horizontal="right"/>
    </xf>
    <xf numFmtId="0" fontId="15" fillId="0" borderId="5" xfId="0" applyFont="1" applyBorder="1" applyAlignment="1">
      <alignment horizontal="left" vertical="top" wrapText="1"/>
    </xf>
    <xf numFmtId="3" fontId="5" fillId="2" borderId="0" xfId="0" applyNumberFormat="1" applyFont="1" applyFill="1" applyAlignment="1">
      <alignment horizontal="right"/>
    </xf>
    <xf numFmtId="0" fontId="22" fillId="0" borderId="0" xfId="0" applyFont="1"/>
    <xf numFmtId="0" fontId="22" fillId="0" borderId="0" xfId="0" applyFont="1" applyAlignment="1">
      <alignment vertical="center"/>
    </xf>
    <xf numFmtId="0" fontId="22" fillId="0" borderId="0" xfId="0" applyFont="1" applyAlignment="1">
      <alignment vertical="top"/>
    </xf>
    <xf numFmtId="0" fontId="22" fillId="0" borderId="0" xfId="0" applyFont="1" applyAlignment="1">
      <alignment horizontal="left"/>
    </xf>
    <xf numFmtId="0" fontId="22" fillId="0" borderId="4" xfId="0" applyFont="1" applyBorder="1" applyAlignment="1">
      <alignment vertical="top"/>
    </xf>
    <xf numFmtId="3" fontId="16" fillId="0" borderId="0" xfId="0" applyNumberFormat="1" applyFont="1" applyAlignment="1">
      <alignment horizontal="left" vertical="center"/>
    </xf>
    <xf numFmtId="3" fontId="0" fillId="0" borderId="0" xfId="0" applyNumberFormat="1" applyAlignment="1" applyProtection="1">
      <alignment horizontal="left" vertical="top" wrapText="1"/>
      <protection locked="0"/>
    </xf>
    <xf numFmtId="3" fontId="0" fillId="0" borderId="7" xfId="0" applyNumberFormat="1" applyBorder="1" applyAlignment="1" applyProtection="1">
      <alignment horizontal="left" vertical="top" wrapText="1"/>
      <protection locked="0"/>
    </xf>
    <xf numFmtId="3" fontId="0" fillId="0" borderId="1" xfId="0" applyNumberFormat="1" applyBorder="1" applyAlignment="1" applyProtection="1">
      <alignment horizontal="left" vertical="top" wrapText="1"/>
      <protection locked="0"/>
    </xf>
    <xf numFmtId="3" fontId="0" fillId="0" borderId="11" xfId="0" applyNumberFormat="1" applyBorder="1" applyAlignment="1" applyProtection="1">
      <alignment horizontal="left" vertical="top" wrapText="1"/>
      <protection locked="0"/>
    </xf>
    <xf numFmtId="6" fontId="0" fillId="3" borderId="6" xfId="0" applyNumberFormat="1" applyFill="1" applyBorder="1" applyAlignment="1">
      <alignment horizontal="center" wrapText="1"/>
    </xf>
    <xf numFmtId="6" fontId="0" fillId="3" borderId="10" xfId="0" applyNumberFormat="1" applyFill="1" applyBorder="1" applyAlignment="1">
      <alignment horizontal="center" wrapText="1"/>
    </xf>
    <xf numFmtId="3" fontId="0" fillId="0" borderId="7" xfId="0" applyNumberFormat="1" applyBorder="1" applyAlignment="1" applyProtection="1">
      <alignment vertical="top" wrapText="1"/>
      <protection locked="0"/>
    </xf>
    <xf numFmtId="3" fontId="0" fillId="0" borderId="1" xfId="0" applyNumberFormat="1" applyBorder="1" applyAlignment="1" applyProtection="1">
      <alignment vertical="top" wrapText="1"/>
      <protection locked="0"/>
    </xf>
    <xf numFmtId="3" fontId="0" fillId="0" borderId="11" xfId="0" applyNumberFormat="1" applyBorder="1" applyAlignment="1" applyProtection="1">
      <alignment vertical="top" wrapText="1"/>
      <protection locked="0"/>
    </xf>
    <xf numFmtId="3" fontId="0" fillId="0" borderId="7" xfId="0" applyNumberFormat="1" applyBorder="1" applyAlignment="1" applyProtection="1">
      <alignment horizontal="left" vertical="top"/>
      <protection locked="0"/>
    </xf>
    <xf numFmtId="3" fontId="0" fillId="0" borderId="11" xfId="0" applyNumberFormat="1" applyBorder="1" applyAlignment="1" applyProtection="1">
      <alignment horizontal="left" vertical="top"/>
      <protection locked="0"/>
    </xf>
    <xf numFmtId="3" fontId="16" fillId="0" borderId="7" xfId="0" applyNumberFormat="1" applyFont="1" applyBorder="1" applyAlignment="1" applyProtection="1">
      <alignment horizontal="left" vertical="top"/>
      <protection locked="0"/>
    </xf>
    <xf numFmtId="3" fontId="16" fillId="0" borderId="1" xfId="0" applyNumberFormat="1" applyFont="1" applyBorder="1" applyAlignment="1" applyProtection="1">
      <alignment horizontal="left" vertical="top"/>
      <protection locked="0"/>
    </xf>
    <xf numFmtId="3" fontId="16" fillId="0" borderId="11" xfId="0" applyNumberFormat="1" applyFont="1" applyBorder="1" applyAlignment="1" applyProtection="1">
      <alignment horizontal="left" vertical="top"/>
      <protection locked="0"/>
    </xf>
    <xf numFmtId="3" fontId="11" fillId="5" borderId="8" xfId="0" applyNumberFormat="1" applyFont="1" applyFill="1" applyBorder="1" applyAlignment="1" applyProtection="1">
      <alignment horizontal="center" vertical="top"/>
      <protection locked="0"/>
    </xf>
    <xf numFmtId="3" fontId="11" fillId="5" borderId="12" xfId="0" applyNumberFormat="1" applyFont="1" applyFill="1" applyBorder="1" applyAlignment="1" applyProtection="1">
      <alignment horizontal="center" vertical="top"/>
      <protection locked="0"/>
    </xf>
    <xf numFmtId="3" fontId="11" fillId="3" borderId="13" xfId="0" applyNumberFormat="1" applyFont="1" applyFill="1" applyBorder="1" applyAlignment="1">
      <alignment horizontal="center" vertical="center" wrapText="1"/>
    </xf>
    <xf numFmtId="3" fontId="11" fillId="3" borderId="14" xfId="0" applyNumberFormat="1" applyFont="1" applyFill="1" applyBorder="1" applyAlignment="1">
      <alignment horizontal="center" vertical="center" wrapText="1"/>
    </xf>
    <xf numFmtId="3" fontId="11" fillId="3" borderId="4" xfId="0" applyNumberFormat="1" applyFont="1" applyFill="1" applyBorder="1" applyAlignment="1">
      <alignment horizontal="center" vertical="center" wrapText="1"/>
    </xf>
    <xf numFmtId="3" fontId="0" fillId="0" borderId="7" xfId="0" applyNumberFormat="1" applyBorder="1" applyAlignment="1" applyProtection="1">
      <alignment horizontal="center" vertical="top"/>
      <protection locked="0"/>
    </xf>
    <xf numFmtId="3" fontId="0" fillId="0" borderId="11" xfId="0" applyNumberFormat="1" applyBorder="1" applyAlignment="1" applyProtection="1">
      <alignment horizontal="center" vertical="top"/>
      <protection locked="0"/>
    </xf>
    <xf numFmtId="3" fontId="0" fillId="0" borderId="7" xfId="0" applyNumberFormat="1" applyBorder="1" applyAlignment="1" applyProtection="1">
      <alignment horizontal="center" vertical="top" wrapText="1"/>
      <protection locked="0"/>
    </xf>
    <xf numFmtId="3" fontId="0" fillId="0" borderId="11" xfId="0" applyNumberFormat="1" applyBorder="1" applyAlignment="1" applyProtection="1">
      <alignment horizontal="center" vertical="top" wrapText="1"/>
      <protection locked="0"/>
    </xf>
    <xf numFmtId="3" fontId="11" fillId="5" borderId="8" xfId="0" applyNumberFormat="1" applyFont="1" applyFill="1" applyBorder="1" applyAlignment="1">
      <alignment horizontal="center" vertical="top"/>
    </xf>
    <xf numFmtId="3" fontId="11" fillId="5" borderId="12" xfId="0" applyNumberFormat="1" applyFont="1" applyFill="1" applyBorder="1" applyAlignment="1">
      <alignment horizontal="center" vertical="top"/>
    </xf>
    <xf numFmtId="3" fontId="0" fillId="0" borderId="7" xfId="0" applyNumberFormat="1" applyBorder="1" applyAlignment="1">
      <alignment horizontal="center" vertical="top"/>
    </xf>
    <xf numFmtId="3" fontId="0" fillId="0" borderId="11" xfId="0" applyNumberFormat="1" applyBorder="1" applyAlignment="1">
      <alignment horizontal="center" vertical="top"/>
    </xf>
    <xf numFmtId="3" fontId="0" fillId="5" borderId="6" xfId="0" applyNumberFormat="1" applyFill="1" applyBorder="1" applyAlignment="1">
      <alignment horizontal="center" vertical="top"/>
    </xf>
    <xf numFmtId="3" fontId="0" fillId="5" borderId="10" xfId="0" applyNumberFormat="1" applyFill="1" applyBorder="1" applyAlignment="1">
      <alignment horizontal="center" vertical="top"/>
    </xf>
    <xf numFmtId="3" fontId="0" fillId="0" borderId="0" xfId="0" applyNumberFormat="1" applyAlignment="1" applyProtection="1">
      <alignment horizontal="center" vertical="top" wrapText="1"/>
      <protection locked="0"/>
    </xf>
    <xf numFmtId="3" fontId="0" fillId="5" borderId="7" xfId="0" applyNumberFormat="1" applyFill="1" applyBorder="1" applyAlignment="1">
      <alignment horizontal="center" vertical="top"/>
    </xf>
    <xf numFmtId="3" fontId="0" fillId="5" borderId="11" xfId="0" applyNumberFormat="1" applyFill="1" applyBorder="1" applyAlignment="1">
      <alignment horizontal="center" vertical="top"/>
    </xf>
    <xf numFmtId="3" fontId="0" fillId="6" borderId="7" xfId="0" applyNumberFormat="1" applyFill="1" applyBorder="1" applyAlignment="1" applyProtection="1">
      <alignment horizontal="center" vertical="top"/>
      <protection locked="0"/>
    </xf>
    <xf numFmtId="3" fontId="0" fillId="6" borderId="11" xfId="0" applyNumberFormat="1" applyFill="1" applyBorder="1" applyAlignment="1" applyProtection="1">
      <alignment horizontal="center" vertical="top"/>
      <protection locked="0"/>
    </xf>
    <xf numFmtId="3" fontId="0" fillId="6" borderId="6" xfId="0" applyNumberFormat="1" applyFill="1" applyBorder="1" applyAlignment="1" applyProtection="1">
      <alignment horizontal="center" vertical="top"/>
      <protection locked="0"/>
    </xf>
    <xf numFmtId="3" fontId="0" fillId="6" borderId="10" xfId="0" applyNumberFormat="1" applyFill="1" applyBorder="1" applyAlignment="1" applyProtection="1">
      <alignment horizontal="center" vertical="top"/>
      <protection locked="0"/>
    </xf>
    <xf numFmtId="3" fontId="11" fillId="5" borderId="8" xfId="0" applyNumberFormat="1" applyFont="1" applyFill="1" applyBorder="1" applyAlignment="1" applyProtection="1">
      <alignment horizontal="center"/>
      <protection locked="0"/>
    </xf>
    <xf numFmtId="3" fontId="11" fillId="5" borderId="12" xfId="0" applyNumberFormat="1" applyFont="1" applyFill="1" applyBorder="1" applyAlignment="1" applyProtection="1">
      <alignment horizontal="center"/>
      <protection locked="0"/>
    </xf>
    <xf numFmtId="3" fontId="0" fillId="2" borderId="0" xfId="0" applyNumberFormat="1" applyFill="1" applyAlignment="1">
      <alignment horizontal="center"/>
    </xf>
    <xf numFmtId="3" fontId="0" fillId="0" borderId="7" xfId="0" applyNumberFormat="1" applyBorder="1" applyAlignment="1" applyProtection="1">
      <alignment horizontal="center"/>
      <protection locked="0"/>
    </xf>
    <xf numFmtId="3" fontId="0" fillId="0" borderId="11" xfId="0" applyNumberFormat="1" applyBorder="1" applyAlignment="1" applyProtection="1">
      <alignment horizontal="center"/>
      <protection locked="0"/>
    </xf>
    <xf numFmtId="3" fontId="11" fillId="5" borderId="8" xfId="0" applyNumberFormat="1" applyFont="1" applyFill="1" applyBorder="1" applyAlignment="1">
      <alignment horizontal="center"/>
    </xf>
    <xf numFmtId="3" fontId="11" fillId="5" borderId="12" xfId="0" applyNumberFormat="1" applyFont="1" applyFill="1" applyBorder="1" applyAlignment="1">
      <alignment horizontal="center"/>
    </xf>
    <xf numFmtId="3" fontId="5" fillId="3" borderId="7" xfId="0" applyNumberFormat="1" applyFont="1" applyFill="1" applyBorder="1" applyAlignment="1">
      <alignment horizontal="center" vertical="center" wrapText="1"/>
    </xf>
    <xf numFmtId="3" fontId="5" fillId="3" borderId="11" xfId="0" applyNumberFormat="1" applyFont="1" applyFill="1" applyBorder="1" applyAlignment="1">
      <alignment horizontal="center" vertical="center" wrapText="1"/>
    </xf>
    <xf numFmtId="3" fontId="0" fillId="5" borderId="7" xfId="0" applyNumberFormat="1" applyFill="1" applyBorder="1" applyAlignment="1">
      <alignment horizontal="center"/>
    </xf>
    <xf numFmtId="3" fontId="0" fillId="5" borderId="11" xfId="0" applyNumberFormat="1" applyFill="1" applyBorder="1" applyAlignment="1">
      <alignment horizontal="center"/>
    </xf>
    <xf numFmtId="3" fontId="11" fillId="5" borderId="7" xfId="0" applyNumberFormat="1" applyFont="1" applyFill="1" applyBorder="1" applyAlignment="1">
      <alignment horizontal="center"/>
    </xf>
    <xf numFmtId="3" fontId="11" fillId="5" borderId="11" xfId="0" applyNumberFormat="1" applyFont="1" applyFill="1" applyBorder="1" applyAlignment="1">
      <alignment horizontal="center"/>
    </xf>
    <xf numFmtId="1" fontId="0" fillId="5" borderId="7" xfId="1" applyNumberFormat="1" applyFont="1" applyFill="1" applyBorder="1" applyAlignment="1">
      <alignment horizontal="center"/>
    </xf>
    <xf numFmtId="1" fontId="0" fillId="5" borderId="11" xfId="1" applyNumberFormat="1" applyFont="1" applyFill="1" applyBorder="1" applyAlignment="1">
      <alignment horizontal="center"/>
    </xf>
    <xf numFmtId="3" fontId="11" fillId="3" borderId="13" xfId="0" applyNumberFormat="1" applyFont="1" applyFill="1" applyBorder="1" applyAlignment="1">
      <alignment horizontal="center" vertical="center"/>
    </xf>
    <xf numFmtId="3" fontId="11" fillId="3" borderId="14" xfId="0" applyNumberFormat="1" applyFont="1" applyFill="1" applyBorder="1" applyAlignment="1">
      <alignment horizontal="center" vertical="center"/>
    </xf>
    <xf numFmtId="3" fontId="5" fillId="3" borderId="7" xfId="0" applyNumberFormat="1" applyFont="1" applyFill="1" applyBorder="1" applyAlignment="1">
      <alignment horizontal="center"/>
    </xf>
    <xf numFmtId="3" fontId="5" fillId="3" borderId="11" xfId="0" applyNumberFormat="1" applyFont="1" applyFill="1" applyBorder="1" applyAlignment="1">
      <alignment horizontal="center"/>
    </xf>
    <xf numFmtId="3" fontId="0" fillId="0" borderId="0" xfId="0" applyNumberFormat="1" applyAlignment="1">
      <alignment horizontal="left" vertical="top" wrapText="1"/>
    </xf>
    <xf numFmtId="3" fontId="0" fillId="0" borderId="3" xfId="0" applyNumberFormat="1" applyBorder="1" applyAlignment="1" applyProtection="1">
      <alignment horizontal="left" vertical="top" wrapText="1"/>
      <protection locked="0"/>
    </xf>
    <xf numFmtId="3" fontId="0" fillId="0" borderId="0" xfId="0" applyNumberFormat="1" applyAlignment="1" applyProtection="1">
      <alignment horizontal="center" vertical="top"/>
      <protection locked="0"/>
    </xf>
    <xf numFmtId="3" fontId="0" fillId="0" borderId="0" xfId="0" applyNumberFormat="1" applyAlignment="1" applyProtection="1">
      <alignment horizontal="left" vertical="top"/>
      <protection locked="0"/>
    </xf>
    <xf numFmtId="3" fontId="0" fillId="0" borderId="13" xfId="0" applyNumberFormat="1" applyBorder="1" applyAlignment="1" applyProtection="1">
      <alignment horizontal="left" vertical="top" wrapText="1"/>
      <protection locked="0"/>
    </xf>
    <xf numFmtId="3" fontId="0" fillId="0" borderId="4" xfId="0" applyNumberFormat="1" applyBorder="1" applyAlignment="1" applyProtection="1">
      <alignment horizontal="left" vertical="top" wrapText="1"/>
      <protection locked="0"/>
    </xf>
    <xf numFmtId="3" fontId="0" fillId="0" borderId="9" xfId="0" applyNumberFormat="1" applyBorder="1" applyAlignment="1" applyProtection="1">
      <alignment horizontal="left" vertical="top" wrapText="1"/>
      <protection locked="0"/>
    </xf>
    <xf numFmtId="3" fontId="4" fillId="0" borderId="3" xfId="0" applyNumberFormat="1" applyFont="1" applyBorder="1" applyAlignment="1" applyProtection="1">
      <alignment horizontal="left" vertical="top" wrapText="1"/>
      <protection locked="0"/>
    </xf>
    <xf numFmtId="3" fontId="8" fillId="0" borderId="3" xfId="0" applyNumberFormat="1" applyFont="1" applyBorder="1" applyAlignment="1" applyProtection="1">
      <alignment horizontal="left" vertical="top" wrapText="1"/>
      <protection locked="0"/>
    </xf>
    <xf numFmtId="3" fontId="0" fillId="0" borderId="1" xfId="0" applyNumberFormat="1" applyBorder="1" applyAlignment="1" applyProtection="1">
      <alignment horizontal="center" vertical="top" wrapText="1"/>
      <protection locked="0"/>
    </xf>
    <xf numFmtId="3" fontId="11" fillId="5" borderId="8" xfId="0" applyNumberFormat="1" applyFont="1" applyFill="1" applyBorder="1" applyAlignment="1" applyProtection="1">
      <alignment horizontal="center" vertical="top" wrapText="1"/>
      <protection locked="0"/>
    </xf>
    <xf numFmtId="3" fontId="11" fillId="5" borderId="12" xfId="0" applyNumberFormat="1" applyFont="1" applyFill="1" applyBorder="1" applyAlignment="1" applyProtection="1">
      <alignment horizontal="center" vertical="top" wrapText="1"/>
      <protection locked="0"/>
    </xf>
    <xf numFmtId="3" fontId="0" fillId="0" borderId="1" xfId="0" applyNumberFormat="1" applyBorder="1" applyAlignment="1" applyProtection="1">
      <alignment horizontal="left" vertical="top"/>
      <protection locked="0"/>
    </xf>
    <xf numFmtId="3" fontId="11" fillId="3" borderId="13" xfId="0" applyNumberFormat="1" applyFont="1" applyFill="1" applyBorder="1" applyAlignment="1">
      <alignment horizontal="left" vertical="center"/>
    </xf>
    <xf numFmtId="3" fontId="11" fillId="3" borderId="6" xfId="0" applyNumberFormat="1" applyFont="1" applyFill="1" applyBorder="1" applyAlignment="1">
      <alignment horizontal="left" vertical="center"/>
    </xf>
    <xf numFmtId="3" fontId="0" fillId="0" borderId="13" xfId="0" applyNumberFormat="1" applyBorder="1" applyProtection="1">
      <protection locked="0"/>
    </xf>
    <xf numFmtId="3" fontId="0" fillId="0" borderId="4" xfId="0" applyNumberFormat="1" applyBorder="1" applyProtection="1">
      <protection locked="0"/>
    </xf>
    <xf numFmtId="3" fontId="0" fillId="0" borderId="7" xfId="0" applyNumberFormat="1" applyBorder="1" applyProtection="1">
      <protection locked="0"/>
    </xf>
    <xf numFmtId="3" fontId="0" fillId="0" borderId="1" xfId="0" applyNumberFormat="1" applyBorder="1" applyProtection="1">
      <protection locked="0"/>
    </xf>
    <xf numFmtId="3" fontId="0" fillId="0" borderId="5" xfId="0" applyNumberFormat="1" applyBorder="1" applyAlignment="1" applyProtection="1">
      <alignment horizontal="left" vertical="top" wrapText="1"/>
      <protection locked="0"/>
    </xf>
    <xf numFmtId="3" fontId="0" fillId="0" borderId="6" xfId="0" applyNumberFormat="1" applyBorder="1" applyAlignment="1" applyProtection="1">
      <alignment horizontal="left" vertical="top" wrapText="1"/>
      <protection locked="0"/>
    </xf>
    <xf numFmtId="3" fontId="0" fillId="0" borderId="10" xfId="0" applyNumberFormat="1" applyBorder="1" applyAlignment="1" applyProtection="1">
      <alignment horizontal="left" vertical="top" wrapText="1"/>
      <protection locked="0"/>
    </xf>
    <xf numFmtId="3" fontId="0" fillId="0" borderId="0" xfId="0" applyNumberFormat="1" applyAlignment="1">
      <alignment horizontal="left" vertical="center" wrapText="1"/>
    </xf>
    <xf numFmtId="3" fontId="0" fillId="3" borderId="4" xfId="0" applyNumberFormat="1" applyFill="1" applyBorder="1" applyAlignment="1">
      <alignment horizontal="center" vertical="center" wrapText="1"/>
    </xf>
    <xf numFmtId="3" fontId="0" fillId="3" borderId="3" xfId="0" applyNumberFormat="1" applyFill="1" applyBorder="1" applyAlignment="1">
      <alignment horizontal="center" vertical="center" wrapText="1"/>
    </xf>
    <xf numFmtId="3" fontId="11" fillId="3" borderId="6" xfId="0" applyNumberFormat="1" applyFont="1" applyFill="1" applyBorder="1" applyAlignment="1">
      <alignment horizontal="center" vertical="center" wrapText="1"/>
    </xf>
    <xf numFmtId="3" fontId="11" fillId="3" borderId="3" xfId="0" applyNumberFormat="1" applyFont="1" applyFill="1" applyBorder="1" applyAlignment="1">
      <alignment horizontal="center" vertical="center" wrapText="1"/>
    </xf>
    <xf numFmtId="3" fontId="11" fillId="3" borderId="10" xfId="0" applyNumberFormat="1" applyFont="1" applyFill="1" applyBorder="1" applyAlignment="1">
      <alignment horizontal="center" vertical="center" wrapText="1"/>
    </xf>
    <xf numFmtId="3" fontId="11" fillId="0" borderId="7" xfId="0" applyNumberFormat="1" applyFont="1" applyBorder="1" applyAlignment="1" applyProtection="1">
      <alignment horizontal="left" vertical="top" wrapText="1"/>
      <protection locked="0"/>
    </xf>
    <xf numFmtId="3" fontId="11" fillId="0" borderId="1" xfId="0" applyNumberFormat="1" applyFont="1" applyBorder="1" applyAlignment="1" applyProtection="1">
      <alignment horizontal="left" vertical="top" wrapText="1"/>
      <protection locked="0"/>
    </xf>
    <xf numFmtId="3" fontId="0" fillId="0" borderId="7" xfId="0" applyNumberFormat="1" applyBorder="1" applyAlignment="1">
      <alignment horizontal="left"/>
    </xf>
    <xf numFmtId="3" fontId="0" fillId="0" borderId="1" xfId="0" applyNumberFormat="1" applyBorder="1" applyAlignment="1">
      <alignment horizontal="left"/>
    </xf>
    <xf numFmtId="3" fontId="0" fillId="0" borderId="1" xfId="0" applyNumberFormat="1" applyBorder="1" applyAlignment="1">
      <alignment horizontal="right"/>
    </xf>
  </cellXfs>
  <cellStyles count="2">
    <cellStyle name="Normal" xfId="0" builtinId="0"/>
    <cellStyle name="Procent" xfId="1" builtinId="5"/>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419101</xdr:colOff>
      <xdr:row>0</xdr:row>
      <xdr:rowOff>0</xdr:rowOff>
    </xdr:from>
    <xdr:to>
      <xdr:col>19</xdr:col>
      <xdr:colOff>553544</xdr:colOff>
      <xdr:row>18</xdr:row>
      <xdr:rowOff>123825</xdr:rowOff>
    </xdr:to>
    <xdr:pic>
      <xdr:nvPicPr>
        <xdr:cNvPr id="2" name="Billede 1">
          <a:extLst>
            <a:ext uri="{FF2B5EF4-FFF2-40B4-BE49-F238E27FC236}">
              <a16:creationId xmlns:a16="http://schemas.microsoft.com/office/drawing/2014/main" id="{C868EEFB-FD1C-92C0-558F-4B418E2846A0}"/>
            </a:ext>
          </a:extLst>
        </xdr:cNvPr>
        <xdr:cNvPicPr>
          <a:picLocks noChangeAspect="1"/>
        </xdr:cNvPicPr>
      </xdr:nvPicPr>
      <xdr:blipFill>
        <a:blip xmlns:r="http://schemas.openxmlformats.org/officeDocument/2006/relationships" r:embed="rId1"/>
        <a:stretch>
          <a:fillRect/>
        </a:stretch>
      </xdr:blipFill>
      <xdr:spPr>
        <a:xfrm>
          <a:off x="18459451" y="0"/>
          <a:ext cx="1906093" cy="3714750"/>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589F-424F-4E22-9A60-F781F291F874}">
  <sheetPr codeName="Sheet2">
    <tabColor theme="3" tint="0.59999389629810485"/>
    <pageSetUpPr fitToPage="1"/>
  </sheetPr>
  <dimension ref="A1:AA159"/>
  <sheetViews>
    <sheetView showGridLines="0" tabSelected="1" view="pageBreakPreview" zoomScaleNormal="100" zoomScaleSheetLayoutView="100" workbookViewId="0">
      <selection activeCell="M163" sqref="M163"/>
    </sheetView>
  </sheetViews>
  <sheetFormatPr defaultColWidth="8.85546875" defaultRowHeight="12.75" x14ac:dyDescent="0.2"/>
  <cols>
    <col min="1" max="1" width="38.140625" style="38" customWidth="1"/>
    <col min="2" max="2" width="31.5703125" style="38" customWidth="1"/>
    <col min="3" max="3" width="13.140625" style="38" customWidth="1"/>
    <col min="4" max="4" width="13.140625" style="39" customWidth="1"/>
    <col min="5" max="5" width="10.42578125" style="39" customWidth="1"/>
    <col min="6" max="6" width="11" style="39" customWidth="1"/>
    <col min="7" max="7" width="10.42578125" style="39" customWidth="1"/>
    <col min="8" max="8" width="11" style="39" customWidth="1"/>
    <col min="9" max="9" width="14.7109375" style="39" customWidth="1"/>
    <col min="10" max="10" width="11.42578125" style="39" customWidth="1"/>
    <col min="11" max="11" width="0.7109375" style="39" customWidth="1"/>
    <col min="12" max="12" width="9.85546875" style="23" customWidth="1"/>
    <col min="13" max="14" width="37.42578125" style="40" customWidth="1"/>
    <col min="15" max="15" width="8.85546875" style="38"/>
    <col min="16" max="16" width="11.28515625" style="38" customWidth="1"/>
    <col min="17" max="16384" width="8.85546875" style="38"/>
  </cols>
  <sheetData>
    <row r="1" spans="1:26" ht="9" customHeight="1" x14ac:dyDescent="0.2">
      <c r="A1" s="37"/>
      <c r="J1" s="217"/>
      <c r="K1" s="216"/>
    </row>
    <row r="2" spans="1:26" x14ac:dyDescent="0.2">
      <c r="A2" s="41" t="s">
        <v>26</v>
      </c>
      <c r="B2" s="42"/>
      <c r="C2" s="41"/>
      <c r="D2" s="41"/>
      <c r="E2" s="41"/>
      <c r="F2" s="41"/>
      <c r="G2" s="41"/>
      <c r="H2" s="41"/>
      <c r="I2" s="41"/>
      <c r="J2" s="217"/>
      <c r="K2" s="216"/>
      <c r="M2" s="43" t="s">
        <v>115</v>
      </c>
      <c r="N2" s="43"/>
      <c r="O2" s="44"/>
      <c r="P2" s="44"/>
    </row>
    <row r="3" spans="1:26" x14ac:dyDescent="0.2">
      <c r="A3" s="41"/>
      <c r="B3" s="45"/>
      <c r="C3" s="41"/>
      <c r="D3" s="41"/>
      <c r="E3" s="41"/>
      <c r="F3" s="41"/>
      <c r="G3" s="41"/>
      <c r="H3" s="41"/>
      <c r="I3" s="41"/>
      <c r="J3" s="217"/>
      <c r="K3" s="216"/>
      <c r="M3" s="46" t="s">
        <v>106</v>
      </c>
      <c r="N3" s="47"/>
      <c r="O3" s="48"/>
      <c r="P3" s="48"/>
    </row>
    <row r="4" spans="1:26" x14ac:dyDescent="0.2">
      <c r="A4" s="41" t="s">
        <v>35</v>
      </c>
      <c r="B4" s="311"/>
      <c r="C4" s="312"/>
      <c r="D4" s="312"/>
      <c r="E4" s="312"/>
      <c r="F4" s="312"/>
      <c r="G4" s="312"/>
      <c r="H4" s="312"/>
      <c r="I4" s="312"/>
      <c r="J4" s="219"/>
      <c r="K4" s="216"/>
      <c r="M4" s="49"/>
      <c r="N4" s="49"/>
    </row>
    <row r="5" spans="1:26" ht="27" customHeight="1" x14ac:dyDescent="0.2">
      <c r="A5" s="41" t="s">
        <v>36</v>
      </c>
      <c r="B5" s="229"/>
      <c r="C5" s="230"/>
      <c r="D5" s="230"/>
      <c r="E5" s="230"/>
      <c r="F5" s="230"/>
      <c r="G5" s="230"/>
      <c r="H5" s="230"/>
      <c r="I5" s="230"/>
      <c r="J5" s="220"/>
      <c r="K5" s="216"/>
      <c r="M5" s="283" t="s">
        <v>83</v>
      </c>
      <c r="N5" s="283"/>
      <c r="O5" s="283"/>
      <c r="P5" s="283"/>
    </row>
    <row r="6" spans="1:26" ht="15" x14ac:dyDescent="0.2">
      <c r="A6" s="41"/>
      <c r="B6" s="50"/>
      <c r="C6" s="50"/>
      <c r="D6" s="50"/>
      <c r="E6" s="50"/>
      <c r="F6" s="50"/>
      <c r="G6" s="50"/>
      <c r="H6" s="50"/>
      <c r="I6" s="50"/>
      <c r="J6" s="218"/>
      <c r="K6" s="216"/>
      <c r="M6" s="23" t="s">
        <v>80</v>
      </c>
    </row>
    <row r="7" spans="1:26" ht="15.75" x14ac:dyDescent="0.2">
      <c r="A7" s="51" t="s">
        <v>116</v>
      </c>
      <c r="B7" s="52"/>
      <c r="C7" s="52"/>
      <c r="D7" s="52"/>
      <c r="E7" s="52"/>
      <c r="F7" s="52"/>
      <c r="G7" s="52"/>
      <c r="H7" s="52"/>
      <c r="I7" s="52"/>
      <c r="J7" s="218"/>
      <c r="K7" s="216"/>
      <c r="M7" s="23" t="s">
        <v>69</v>
      </c>
      <c r="O7" s="40"/>
      <c r="P7" s="40"/>
      <c r="Q7" s="40"/>
      <c r="R7" s="40"/>
      <c r="S7" s="40"/>
      <c r="T7" s="40"/>
      <c r="U7" s="40"/>
      <c r="V7" s="40"/>
      <c r="W7" s="40"/>
      <c r="X7" s="40"/>
      <c r="Y7" s="40"/>
      <c r="Z7" s="40"/>
    </row>
    <row r="8" spans="1:26" x14ac:dyDescent="0.2">
      <c r="D8" s="38"/>
      <c r="E8" s="38"/>
      <c r="F8" s="38"/>
      <c r="G8" s="38"/>
      <c r="H8" s="38"/>
      <c r="I8" s="38"/>
      <c r="J8" s="38"/>
      <c r="K8" s="216"/>
      <c r="M8" s="53" t="s">
        <v>74</v>
      </c>
      <c r="O8" s="40"/>
      <c r="P8" s="40"/>
      <c r="Q8" s="40"/>
      <c r="R8" s="40"/>
      <c r="S8" s="40"/>
      <c r="T8" s="40"/>
      <c r="U8" s="40"/>
      <c r="V8" s="40"/>
      <c r="W8" s="40"/>
      <c r="X8" s="40"/>
      <c r="Y8" s="40"/>
      <c r="Z8" s="40"/>
    </row>
    <row r="9" spans="1:26" x14ac:dyDescent="0.2">
      <c r="A9" s="23"/>
      <c r="B9" s="40"/>
      <c r="C9" s="40"/>
      <c r="D9" s="40"/>
      <c r="E9" s="40"/>
      <c r="F9" s="40"/>
      <c r="G9" s="40"/>
      <c r="H9" s="40"/>
      <c r="I9" s="40"/>
      <c r="J9" s="40"/>
      <c r="K9" s="216"/>
      <c r="O9" s="40"/>
      <c r="P9" s="40"/>
      <c r="Q9" s="40"/>
      <c r="R9" s="40"/>
      <c r="S9" s="40"/>
    </row>
    <row r="10" spans="1:26" ht="12" customHeight="1" x14ac:dyDescent="0.2">
      <c r="A10" s="54" t="s">
        <v>168</v>
      </c>
      <c r="B10" s="55"/>
      <c r="C10" s="55"/>
      <c r="D10" s="56"/>
      <c r="E10" s="1"/>
      <c r="F10" s="1"/>
      <c r="G10" s="1"/>
      <c r="H10" s="1"/>
      <c r="I10" s="57"/>
      <c r="J10" s="57"/>
      <c r="K10" s="216"/>
    </row>
    <row r="11" spans="1:26" ht="39" customHeight="1" x14ac:dyDescent="0.2">
      <c r="A11" s="296" t="s">
        <v>38</v>
      </c>
      <c r="B11" s="59"/>
      <c r="C11" s="59"/>
      <c r="D11" s="60"/>
      <c r="E11" s="244" t="s">
        <v>123</v>
      </c>
      <c r="F11" s="245"/>
      <c r="G11" s="244" t="s">
        <v>130</v>
      </c>
      <c r="H11" s="245"/>
      <c r="I11" s="61" t="s">
        <v>124</v>
      </c>
      <c r="J11" s="212" t="s">
        <v>125</v>
      </c>
      <c r="K11" s="216"/>
      <c r="M11" s="222" t="s">
        <v>157</v>
      </c>
    </row>
    <row r="12" spans="1:26" ht="12" customHeight="1" x14ac:dyDescent="0.2">
      <c r="A12" s="297"/>
      <c r="B12" s="62"/>
      <c r="C12" s="62"/>
      <c r="D12" s="63"/>
      <c r="E12" s="232">
        <v>1000</v>
      </c>
      <c r="F12" s="233"/>
      <c r="G12" s="232">
        <v>1000</v>
      </c>
      <c r="H12" s="233"/>
      <c r="I12" s="25">
        <v>1000</v>
      </c>
      <c r="J12" s="213" t="s">
        <v>0</v>
      </c>
      <c r="K12" s="216"/>
    </row>
    <row r="13" spans="1:26" ht="25.5" customHeight="1" x14ac:dyDescent="0.2">
      <c r="A13" s="64" t="s">
        <v>87</v>
      </c>
      <c r="B13" s="65"/>
      <c r="C13" s="65"/>
      <c r="D13" s="66"/>
      <c r="E13" s="271" t="s">
        <v>126</v>
      </c>
      <c r="F13" s="272"/>
      <c r="G13" s="271" t="s">
        <v>127</v>
      </c>
      <c r="H13" s="272"/>
      <c r="I13" s="67" t="s">
        <v>128</v>
      </c>
      <c r="J13" s="214" t="s">
        <v>132</v>
      </c>
      <c r="K13" s="216"/>
      <c r="M13" s="223" t="s">
        <v>158</v>
      </c>
    </row>
    <row r="14" spans="1:26" ht="12.75" customHeight="1" x14ac:dyDescent="0.2">
      <c r="A14" s="68" t="s">
        <v>9</v>
      </c>
      <c r="B14" s="69"/>
      <c r="C14" s="69"/>
      <c r="D14" s="69"/>
      <c r="E14" s="273">
        <f>E75</f>
        <v>0</v>
      </c>
      <c r="F14" s="274"/>
      <c r="G14" s="273">
        <f>G75</f>
        <v>0</v>
      </c>
      <c r="H14" s="274"/>
      <c r="I14" s="18">
        <f>+IF(E14&lt;&gt;"",(E14-G14),"")</f>
        <v>0</v>
      </c>
      <c r="J14" s="215" t="str">
        <f>IFERROR(($E14-$G14)/$G$21,"")</f>
        <v/>
      </c>
      <c r="K14" s="216"/>
      <c r="M14" s="70"/>
      <c r="N14" s="70"/>
    </row>
    <row r="15" spans="1:26" ht="12.75" customHeight="1" x14ac:dyDescent="0.2">
      <c r="A15" s="71" t="s">
        <v>45</v>
      </c>
      <c r="B15" s="69"/>
      <c r="C15" s="69"/>
      <c r="D15" s="72"/>
      <c r="E15" s="273">
        <f>E89</f>
        <v>0</v>
      </c>
      <c r="F15" s="274"/>
      <c r="G15" s="273">
        <f>G89</f>
        <v>0</v>
      </c>
      <c r="H15" s="274"/>
      <c r="I15" s="18">
        <f>+IF(E15&lt;&gt;"",(E15-G15),"")</f>
        <v>0</v>
      </c>
      <c r="J15" s="215" t="str">
        <f t="shared" ref="J15:J20" si="0">IFERROR(($E15-$G15)/$G$21,"")</f>
        <v/>
      </c>
      <c r="K15" s="216"/>
      <c r="M15" s="40" t="s">
        <v>153</v>
      </c>
    </row>
    <row r="16" spans="1:26" x14ac:dyDescent="0.2">
      <c r="A16" s="71" t="s">
        <v>59</v>
      </c>
      <c r="B16" s="69"/>
      <c r="C16" s="315"/>
      <c r="D16" s="315"/>
      <c r="E16" s="273">
        <f>E98</f>
        <v>0</v>
      </c>
      <c r="F16" s="274"/>
      <c r="G16" s="273">
        <f>G98</f>
        <v>0</v>
      </c>
      <c r="H16" s="274"/>
      <c r="I16" s="18">
        <f t="shared" ref="I16:I18" si="1">+IF(E16&lt;&gt;"",(E16-G16),"")</f>
        <v>0</v>
      </c>
      <c r="J16" s="215" t="str">
        <f t="shared" si="0"/>
        <v/>
      </c>
      <c r="K16" s="216"/>
      <c r="M16" s="40" t="s">
        <v>154</v>
      </c>
    </row>
    <row r="17" spans="1:17" x14ac:dyDescent="0.2">
      <c r="A17" s="71" t="s">
        <v>46</v>
      </c>
      <c r="B17" s="69"/>
      <c r="C17" s="69"/>
      <c r="D17" s="72"/>
      <c r="E17" s="273">
        <f>E115</f>
        <v>0</v>
      </c>
      <c r="F17" s="274"/>
      <c r="G17" s="273">
        <f>G115</f>
        <v>0</v>
      </c>
      <c r="H17" s="274"/>
      <c r="I17" s="18">
        <f t="shared" si="1"/>
        <v>0</v>
      </c>
      <c r="J17" s="215" t="str">
        <f t="shared" si="0"/>
        <v/>
      </c>
      <c r="K17" s="216"/>
      <c r="M17" s="40" t="s">
        <v>155</v>
      </c>
    </row>
    <row r="18" spans="1:17" x14ac:dyDescent="0.2">
      <c r="A18" s="71" t="s">
        <v>6</v>
      </c>
      <c r="B18" s="69"/>
      <c r="C18" s="69"/>
      <c r="D18" s="72"/>
      <c r="E18" s="273">
        <f>E123</f>
        <v>0</v>
      </c>
      <c r="F18" s="274"/>
      <c r="G18" s="273">
        <f>G123</f>
        <v>0</v>
      </c>
      <c r="H18" s="274"/>
      <c r="I18" s="18">
        <f t="shared" si="1"/>
        <v>0</v>
      </c>
      <c r="J18" s="215" t="str">
        <f t="shared" si="0"/>
        <v/>
      </c>
      <c r="K18" s="216"/>
      <c r="M18" s="40" t="s">
        <v>156</v>
      </c>
    </row>
    <row r="19" spans="1:17" x14ac:dyDescent="0.2">
      <c r="A19" s="73" t="s">
        <v>99</v>
      </c>
      <c r="B19" s="54"/>
      <c r="C19" s="54"/>
      <c r="D19" s="74"/>
      <c r="E19" s="275">
        <f>SUM(E14:F18)</f>
        <v>0</v>
      </c>
      <c r="F19" s="276"/>
      <c r="G19" s="275">
        <f>SUM(G14:H18)</f>
        <v>0</v>
      </c>
      <c r="H19" s="276"/>
      <c r="I19" s="19">
        <f>SUM(I14:I18)</f>
        <v>0</v>
      </c>
      <c r="J19" s="215" t="str">
        <f>IFERROR(($E19-$G19)/$G$21,"")</f>
        <v/>
      </c>
      <c r="K19" s="216"/>
    </row>
    <row r="20" spans="1:17" x14ac:dyDescent="0.2">
      <c r="A20" s="313" t="s">
        <v>98</v>
      </c>
      <c r="B20" s="314"/>
      <c r="C20" s="314"/>
      <c r="D20" s="72"/>
      <c r="E20" s="277">
        <f>E130+E132</f>
        <v>0</v>
      </c>
      <c r="F20" s="278"/>
      <c r="G20" s="277">
        <f>H130+H132</f>
        <v>0</v>
      </c>
      <c r="H20" s="278"/>
      <c r="I20" s="208">
        <f>+IF(E20&lt;&gt;"",(E20-G20),"")</f>
        <v>0</v>
      </c>
      <c r="J20" s="215" t="str">
        <f t="shared" si="0"/>
        <v/>
      </c>
      <c r="K20" s="216"/>
      <c r="M20" s="40" t="s">
        <v>152</v>
      </c>
    </row>
    <row r="21" spans="1:17" ht="13.5" thickBot="1" x14ac:dyDescent="0.25">
      <c r="A21" s="75" t="s">
        <v>1</v>
      </c>
      <c r="B21" s="76"/>
      <c r="C21" s="76"/>
      <c r="D21" s="77"/>
      <c r="E21" s="269">
        <f>ROUND(E19+E20,0)</f>
        <v>0</v>
      </c>
      <c r="F21" s="270"/>
      <c r="G21" s="269">
        <f>ROUND(G19+G20,0)</f>
        <v>0</v>
      </c>
      <c r="H21" s="270"/>
      <c r="I21" s="32">
        <f>+IF(E21&lt;&gt;"",(E21-G21),"")</f>
        <v>0</v>
      </c>
      <c r="J21" s="215" t="str">
        <f>IFERROR(($E21-$G21)/$G$21,"")</f>
        <v/>
      </c>
      <c r="K21" s="216"/>
      <c r="M21" s="221" t="str">
        <f>IFERROR(($E21-$I21)/$I$28,"")</f>
        <v/>
      </c>
    </row>
    <row r="22" spans="1:17" ht="13.5" customHeight="1" x14ac:dyDescent="0.2">
      <c r="A22" s="23"/>
      <c r="B22" s="54"/>
      <c r="C22" s="54"/>
      <c r="D22" s="74"/>
      <c r="G22" s="74"/>
      <c r="H22" s="74"/>
      <c r="I22" s="74"/>
      <c r="J22" s="209"/>
      <c r="K22" s="216"/>
    </row>
    <row r="23" spans="1:17" ht="10.5" customHeight="1" x14ac:dyDescent="0.2">
      <c r="A23" s="23"/>
      <c r="B23" s="23"/>
      <c r="C23" s="23"/>
      <c r="D23" s="1"/>
      <c r="E23" s="1"/>
      <c r="F23" s="1"/>
      <c r="G23" s="1"/>
      <c r="H23" s="1"/>
      <c r="I23" s="1"/>
      <c r="J23" s="1"/>
      <c r="K23" s="216"/>
    </row>
    <row r="24" spans="1:17" ht="21" customHeight="1" x14ac:dyDescent="0.2">
      <c r="A24" s="296" t="s">
        <v>39</v>
      </c>
      <c r="B24" s="59"/>
      <c r="C24" s="59"/>
      <c r="D24" s="60"/>
      <c r="E24" s="244" t="s">
        <v>123</v>
      </c>
      <c r="F24" s="245"/>
      <c r="G24" s="279" t="s">
        <v>131</v>
      </c>
      <c r="H24" s="280"/>
      <c r="I24" s="4" t="s">
        <v>124</v>
      </c>
      <c r="J24" s="210"/>
      <c r="K24" s="216"/>
    </row>
    <row r="25" spans="1:17" x14ac:dyDescent="0.2">
      <c r="A25" s="297"/>
      <c r="B25" s="78"/>
      <c r="C25" s="62"/>
      <c r="D25" s="62"/>
      <c r="E25" s="232">
        <v>1000</v>
      </c>
      <c r="F25" s="233"/>
      <c r="G25" s="232">
        <v>1000</v>
      </c>
      <c r="H25" s="233"/>
      <c r="I25" s="25">
        <v>1000</v>
      </c>
      <c r="J25" s="104"/>
      <c r="K25" s="216"/>
    </row>
    <row r="26" spans="1:17" ht="15" customHeight="1" x14ac:dyDescent="0.2">
      <c r="A26" s="79"/>
      <c r="B26" s="78"/>
      <c r="C26" s="62"/>
      <c r="D26" s="62"/>
      <c r="E26" s="281" t="s">
        <v>126</v>
      </c>
      <c r="F26" s="282"/>
      <c r="G26" s="281" t="s">
        <v>127</v>
      </c>
      <c r="H26" s="282"/>
      <c r="I26" s="80" t="s">
        <v>129</v>
      </c>
      <c r="J26" s="104"/>
      <c r="K26" s="216"/>
    </row>
    <row r="27" spans="1:17" x14ac:dyDescent="0.2">
      <c r="A27" s="81" t="s">
        <v>29</v>
      </c>
      <c r="B27" s="82"/>
      <c r="C27" s="83"/>
      <c r="D27" s="83"/>
      <c r="E27" s="198" t="str">
        <f>IF(F27="","",+F27/$F$35)</f>
        <v/>
      </c>
      <c r="F27" s="84"/>
      <c r="G27" s="200" t="str">
        <f>IF(H27="","",+H27/$H$35)</f>
        <v/>
      </c>
      <c r="H27" s="85"/>
      <c r="I27" s="18" t="str">
        <f>+IF(F27&lt;&gt;"",(F27-H27),"")</f>
        <v/>
      </c>
      <c r="J27" s="211"/>
      <c r="K27" s="216"/>
    </row>
    <row r="28" spans="1:17" x14ac:dyDescent="0.2">
      <c r="A28" s="86" t="s">
        <v>107</v>
      </c>
      <c r="B28" s="83"/>
      <c r="C28" s="83"/>
      <c r="D28" s="83"/>
      <c r="E28" s="200" t="str">
        <f>IF(F28="","",+F28/$F$35)</f>
        <v/>
      </c>
      <c r="F28" s="87"/>
      <c r="G28" s="200" t="str">
        <f>IF(H28="","",+H28/$H$35)</f>
        <v/>
      </c>
      <c r="H28" s="87"/>
      <c r="I28" s="18" t="str">
        <f>+IF(F28&lt;&gt;"",(F28-H28),"")</f>
        <v/>
      </c>
      <c r="K28" s="216"/>
      <c r="O28" s="23"/>
      <c r="P28" s="23"/>
      <c r="Q28" s="23"/>
    </row>
    <row r="29" spans="1:17" x14ac:dyDescent="0.2">
      <c r="A29" s="88" t="s">
        <v>5</v>
      </c>
      <c r="B29" s="89"/>
      <c r="C29" s="90"/>
      <c r="D29" s="90"/>
      <c r="E29" s="201"/>
      <c r="F29" s="91"/>
      <c r="G29" s="201"/>
      <c r="H29" s="91"/>
      <c r="I29" s="91"/>
      <c r="J29" s="1"/>
      <c r="K29" s="216"/>
      <c r="M29" s="53"/>
      <c r="O29" s="23"/>
      <c r="P29" s="23"/>
      <c r="Q29" s="23"/>
    </row>
    <row r="30" spans="1:17" x14ac:dyDescent="0.2">
      <c r="A30" s="298"/>
      <c r="B30" s="299"/>
      <c r="C30" s="92"/>
      <c r="D30" s="92"/>
      <c r="E30" s="200" t="str">
        <f>IF(F30="","",+F30/$F$35)</f>
        <v/>
      </c>
      <c r="F30" s="87"/>
      <c r="G30" s="200" t="str">
        <f>IF(H30="","",+H30/$H$35)</f>
        <v/>
      </c>
      <c r="H30" s="87"/>
      <c r="I30" s="18" t="str">
        <f>+IF(F30&lt;&gt;"",(F30-H30),"")</f>
        <v/>
      </c>
      <c r="J30" s="1"/>
      <c r="K30" s="216"/>
      <c r="M30" s="53"/>
      <c r="O30" s="53"/>
      <c r="P30" s="53"/>
      <c r="Q30" s="53"/>
    </row>
    <row r="31" spans="1:17" x14ac:dyDescent="0.2">
      <c r="A31" s="300"/>
      <c r="B31" s="301"/>
      <c r="C31" s="93"/>
      <c r="D31" s="93"/>
      <c r="E31" s="200" t="str">
        <f>IF(F31="","",+F31/$F$35)</f>
        <v/>
      </c>
      <c r="F31" s="87"/>
      <c r="G31" s="200" t="str">
        <f>IF(H31="","",+H31/$H$35)</f>
        <v/>
      </c>
      <c r="H31" s="87"/>
      <c r="I31" s="18" t="str">
        <f>+IF(F31&lt;&gt;"",(F31-H31),"")</f>
        <v/>
      </c>
      <c r="J31" s="1"/>
      <c r="K31" s="216"/>
      <c r="N31" s="53"/>
      <c r="O31" s="53"/>
      <c r="P31" s="53"/>
      <c r="Q31" s="53"/>
    </row>
    <row r="32" spans="1:17" x14ac:dyDescent="0.2">
      <c r="A32" s="94" t="s">
        <v>4</v>
      </c>
      <c r="B32" s="95"/>
      <c r="C32" s="96"/>
      <c r="D32" s="96"/>
      <c r="E32" s="201"/>
      <c r="F32" s="91"/>
      <c r="G32" s="201"/>
      <c r="H32" s="91"/>
      <c r="I32" s="91"/>
      <c r="J32" s="1"/>
      <c r="K32" s="216"/>
      <c r="N32" s="53"/>
    </row>
    <row r="33" spans="1:27" x14ac:dyDescent="0.2">
      <c r="A33" s="298"/>
      <c r="B33" s="299"/>
      <c r="C33" s="92"/>
      <c r="D33" s="92"/>
      <c r="E33" s="200" t="str">
        <f>IF(F33="","",+F33/$F$35)</f>
        <v/>
      </c>
      <c r="F33" s="87"/>
      <c r="G33" s="200" t="str">
        <f>IF(H33="","",+H33/$H$35)</f>
        <v/>
      </c>
      <c r="H33" s="87"/>
      <c r="I33" s="18" t="str">
        <f>+IF(F33&lt;&gt;"",(F33-H33),"")</f>
        <v/>
      </c>
      <c r="J33" s="1"/>
      <c r="K33" s="216"/>
    </row>
    <row r="34" spans="1:27" x14ac:dyDescent="0.2">
      <c r="A34" s="300"/>
      <c r="B34" s="301"/>
      <c r="C34" s="93"/>
      <c r="D34" s="93"/>
      <c r="E34" s="198" t="str">
        <f>IF(F34="","",+F34/$F$35)</f>
        <v/>
      </c>
      <c r="F34" s="87"/>
      <c r="G34" s="198" t="str">
        <f>IF(H34="","",+H34/$H$35)</f>
        <v/>
      </c>
      <c r="H34" s="87"/>
      <c r="I34" s="18" t="str">
        <f>+IF(F34&lt;&gt;"",(F34-H34),"")</f>
        <v/>
      </c>
      <c r="J34" s="1"/>
      <c r="K34" s="216"/>
    </row>
    <row r="35" spans="1:27" ht="13.5" thickBot="1" x14ac:dyDescent="0.25">
      <c r="A35" s="97" t="s">
        <v>2</v>
      </c>
      <c r="B35" s="98"/>
      <c r="C35" s="99"/>
      <c r="D35" s="99"/>
      <c r="E35" s="199">
        <f>ROUND(SUM(E27:E34),0)</f>
        <v>0</v>
      </c>
      <c r="F35" s="15">
        <f>ROUND(SUM(F27:F34),0)</f>
        <v>0</v>
      </c>
      <c r="G35" s="199">
        <f>ROUND(SUM(G27:G34),0)</f>
        <v>0</v>
      </c>
      <c r="H35" s="15">
        <f>ROUND(SUM(H27:H34),0)</f>
        <v>0</v>
      </c>
      <c r="I35" s="15">
        <f>ROUND(SUM(I27:I34),0)</f>
        <v>0</v>
      </c>
      <c r="J35" s="74"/>
      <c r="K35" s="216"/>
    </row>
    <row r="36" spans="1:27" x14ac:dyDescent="0.2">
      <c r="A36" s="100"/>
      <c r="B36" s="23"/>
      <c r="C36" s="23"/>
      <c r="D36" s="1"/>
      <c r="E36" s="1"/>
      <c r="F36" s="1"/>
      <c r="G36" s="1"/>
      <c r="H36" s="1"/>
      <c r="I36" s="1"/>
      <c r="J36" s="1"/>
      <c r="K36" s="216"/>
    </row>
    <row r="37" spans="1:27" x14ac:dyDescent="0.2">
      <c r="A37" s="5" t="s">
        <v>48</v>
      </c>
      <c r="B37" s="101"/>
      <c r="C37" s="101"/>
      <c r="D37" s="101"/>
      <c r="E37" s="2">
        <f>100%-E35</f>
        <v>1</v>
      </c>
      <c r="F37" s="102">
        <f>E21-F35</f>
        <v>0</v>
      </c>
      <c r="G37" s="2">
        <f>100%-G35</f>
        <v>1</v>
      </c>
      <c r="H37" s="102">
        <f>G21-H35</f>
        <v>0</v>
      </c>
      <c r="I37" s="1"/>
      <c r="J37" s="1"/>
      <c r="K37" s="216"/>
      <c r="M37" s="40" t="s">
        <v>108</v>
      </c>
    </row>
    <row r="38" spans="1:27" x14ac:dyDescent="0.2">
      <c r="A38" s="100"/>
      <c r="B38" s="23"/>
      <c r="C38" s="23"/>
      <c r="D38" s="23"/>
      <c r="E38" s="103"/>
      <c r="F38" s="103"/>
      <c r="G38" s="103"/>
      <c r="H38" s="1"/>
      <c r="I38" s="1"/>
      <c r="J38" s="1"/>
      <c r="K38" s="216"/>
    </row>
    <row r="39" spans="1:27" x14ac:dyDescent="0.2">
      <c r="A39" s="23"/>
      <c r="B39" s="23"/>
      <c r="C39" s="23"/>
      <c r="D39" s="1" t="s">
        <v>42</v>
      </c>
      <c r="E39" s="104" t="s">
        <v>47</v>
      </c>
      <c r="F39" s="105"/>
      <c r="G39" s="104"/>
      <c r="H39" s="105"/>
      <c r="I39" s="106"/>
      <c r="J39" s="106"/>
      <c r="K39" s="216"/>
    </row>
    <row r="40" spans="1:27" x14ac:dyDescent="0.2">
      <c r="A40" s="23"/>
      <c r="B40" s="106"/>
      <c r="C40" s="23"/>
      <c r="D40" s="1" t="s">
        <v>43</v>
      </c>
      <c r="E40" s="104" t="s">
        <v>47</v>
      </c>
      <c r="F40" s="105"/>
      <c r="G40" s="104"/>
      <c r="H40" s="105"/>
      <c r="I40" s="106"/>
      <c r="J40" s="106"/>
      <c r="K40" s="216"/>
      <c r="M40" s="107" t="s">
        <v>79</v>
      </c>
      <c r="N40" s="107"/>
    </row>
    <row r="41" spans="1:27" ht="12.75" customHeight="1" x14ac:dyDescent="0.2">
      <c r="A41" s="23"/>
      <c r="B41" s="106"/>
      <c r="C41" s="23"/>
      <c r="D41" s="1"/>
      <c r="E41" s="104"/>
      <c r="F41" s="104"/>
      <c r="G41" s="104"/>
      <c r="H41" s="104"/>
      <c r="I41" s="106"/>
      <c r="J41" s="106"/>
      <c r="K41" s="216"/>
      <c r="M41" s="111"/>
      <c r="N41" s="107"/>
    </row>
    <row r="42" spans="1:27" x14ac:dyDescent="0.2">
      <c r="A42" s="108" t="s">
        <v>169</v>
      </c>
      <c r="B42" s="23"/>
      <c r="C42" s="23"/>
      <c r="D42" s="1"/>
      <c r="E42" s="1"/>
      <c r="F42" s="1"/>
      <c r="G42" s="1"/>
      <c r="H42" s="1"/>
      <c r="I42" s="1"/>
      <c r="J42" s="1"/>
      <c r="K42" s="216"/>
      <c r="O42" s="23"/>
      <c r="P42" s="23"/>
      <c r="Q42" s="23"/>
    </row>
    <row r="43" spans="1:27" x14ac:dyDescent="0.2">
      <c r="A43" s="228" t="s">
        <v>81</v>
      </c>
      <c r="B43" s="228"/>
      <c r="C43" s="228"/>
      <c r="D43" s="228"/>
      <c r="E43" s="228"/>
      <c r="F43" s="228"/>
      <c r="G43" s="228"/>
      <c r="H43" s="228"/>
      <c r="I43" s="228"/>
      <c r="J43" s="1"/>
      <c r="K43" s="216"/>
      <c r="N43" s="109"/>
      <c r="O43" s="53"/>
      <c r="P43" s="53"/>
      <c r="Q43" s="53"/>
      <c r="R43" s="53"/>
      <c r="S43" s="53"/>
      <c r="T43" s="53"/>
      <c r="U43" s="53"/>
      <c r="V43" s="53"/>
      <c r="W43" s="53"/>
      <c r="X43" s="53"/>
      <c r="Y43" s="53"/>
      <c r="Z43" s="53"/>
      <c r="AA43" s="53"/>
    </row>
    <row r="44" spans="1:27" x14ac:dyDescent="0.2">
      <c r="D44" s="38"/>
      <c r="E44" s="38"/>
      <c r="F44" s="38"/>
      <c r="G44" s="112"/>
      <c r="H44" s="112"/>
      <c r="I44" s="112"/>
      <c r="K44" s="216"/>
      <c r="M44" s="222" t="s">
        <v>159</v>
      </c>
      <c r="N44" s="110"/>
      <c r="O44" s="23"/>
      <c r="P44" s="23"/>
      <c r="Q44" s="23"/>
    </row>
    <row r="45" spans="1:27" ht="12.75" customHeight="1" x14ac:dyDescent="0.2">
      <c r="A45" s="113" t="s">
        <v>133</v>
      </c>
      <c r="B45" s="112"/>
      <c r="C45" s="112"/>
      <c r="D45" s="112"/>
      <c r="E45" s="112"/>
      <c r="F45" s="114"/>
      <c r="G45" s="112"/>
      <c r="H45" s="112"/>
      <c r="I45" s="112"/>
      <c r="J45" s="1"/>
      <c r="K45" s="216"/>
      <c r="M45" s="111"/>
      <c r="N45" s="6"/>
      <c r="O45" s="53"/>
      <c r="P45" s="53"/>
      <c r="Q45" s="53"/>
      <c r="R45" s="53"/>
      <c r="S45" s="53"/>
      <c r="T45" s="53"/>
      <c r="U45" s="53"/>
      <c r="V45" s="53"/>
      <c r="W45" s="53"/>
      <c r="X45" s="53"/>
      <c r="Y45" s="53"/>
      <c r="Z45" s="53"/>
      <c r="AA45" s="53"/>
    </row>
    <row r="46" spans="1:27" ht="12.75" customHeight="1" x14ac:dyDescent="0.2">
      <c r="A46" s="113" t="s">
        <v>134</v>
      </c>
      <c r="B46" s="112"/>
      <c r="C46" s="112"/>
      <c r="D46" s="112"/>
      <c r="E46" s="112"/>
      <c r="F46" s="115"/>
      <c r="G46" s="112"/>
      <c r="H46" s="112"/>
      <c r="I46" s="112"/>
      <c r="K46" s="216"/>
      <c r="M46" s="224" t="s">
        <v>160</v>
      </c>
      <c r="O46" s="53"/>
      <c r="P46" s="53"/>
      <c r="Q46" s="23"/>
    </row>
    <row r="47" spans="1:27" x14ac:dyDescent="0.2">
      <c r="A47" s="112"/>
      <c r="B47" s="112"/>
      <c r="C47" s="112"/>
      <c r="D47" s="112"/>
      <c r="E47" s="112"/>
      <c r="F47" s="112"/>
      <c r="G47" s="112"/>
      <c r="H47" s="112"/>
      <c r="I47" s="112"/>
      <c r="K47" s="216"/>
      <c r="M47" s="225" t="s">
        <v>161</v>
      </c>
      <c r="N47" s="112"/>
      <c r="O47" s="53"/>
      <c r="P47" s="53"/>
      <c r="Q47" s="23"/>
    </row>
    <row r="48" spans="1:27" x14ac:dyDescent="0.2">
      <c r="A48" s="116" t="s">
        <v>170</v>
      </c>
      <c r="K48" s="216"/>
      <c r="N48" s="110"/>
      <c r="O48" s="53"/>
      <c r="P48" s="53"/>
      <c r="Q48" s="53"/>
    </row>
    <row r="49" spans="1:18" x14ac:dyDescent="0.2">
      <c r="A49" s="283"/>
      <c r="B49" s="283"/>
      <c r="C49" s="283"/>
      <c r="D49" s="283"/>
      <c r="E49" s="283"/>
      <c r="F49" s="283"/>
      <c r="G49" s="283"/>
      <c r="H49" s="283"/>
      <c r="I49" s="283"/>
      <c r="K49" s="216"/>
      <c r="M49" s="228"/>
      <c r="N49" s="228"/>
      <c r="O49" s="53"/>
      <c r="P49" s="53"/>
      <c r="Q49" s="53"/>
    </row>
    <row r="50" spans="1:18" ht="29.25" customHeight="1" x14ac:dyDescent="0.2">
      <c r="A50" s="117" t="s">
        <v>54</v>
      </c>
      <c r="B50" s="118"/>
      <c r="C50" s="118"/>
      <c r="D50" s="119"/>
      <c r="E50" s="244" t="s">
        <v>123</v>
      </c>
      <c r="F50" s="245"/>
      <c r="G50" s="244" t="s">
        <v>131</v>
      </c>
      <c r="H50" s="246"/>
      <c r="I50" s="120" t="s">
        <v>124</v>
      </c>
      <c r="K50" s="216"/>
      <c r="M50" s="109"/>
      <c r="N50" s="38"/>
      <c r="O50" s="53"/>
      <c r="P50" s="53"/>
      <c r="Q50" s="53"/>
    </row>
    <row r="51" spans="1:18" x14ac:dyDescent="0.2">
      <c r="A51" s="121"/>
      <c r="B51" s="122"/>
      <c r="C51" s="122"/>
      <c r="D51" s="123"/>
      <c r="E51" s="232">
        <v>1000</v>
      </c>
      <c r="F51" s="233"/>
      <c r="G51" s="232">
        <v>1000</v>
      </c>
      <c r="H51" s="233"/>
      <c r="I51" s="25">
        <v>1000</v>
      </c>
      <c r="K51" s="216"/>
      <c r="M51" s="53"/>
      <c r="O51" s="53"/>
      <c r="P51" s="53"/>
      <c r="Q51" s="53"/>
    </row>
    <row r="52" spans="1:18" x14ac:dyDescent="0.2">
      <c r="A52" s="229" t="s">
        <v>150</v>
      </c>
      <c r="B52" s="230"/>
      <c r="C52" s="230"/>
      <c r="D52" s="231"/>
      <c r="E52" s="267"/>
      <c r="F52" s="268"/>
      <c r="G52" s="267"/>
      <c r="H52" s="268"/>
      <c r="I52" s="18" t="str">
        <f>+IF(E52&lt;&gt;"",(E52-G52),"")</f>
        <v/>
      </c>
      <c r="J52" s="38"/>
      <c r="K52" s="216"/>
      <c r="M52" s="224" t="s">
        <v>143</v>
      </c>
      <c r="N52" s="53"/>
    </row>
    <row r="53" spans="1:18" x14ac:dyDescent="0.2">
      <c r="A53" s="229" t="s">
        <v>151</v>
      </c>
      <c r="B53" s="230"/>
      <c r="C53" s="230"/>
      <c r="D53" s="231"/>
      <c r="E53" s="267"/>
      <c r="F53" s="268"/>
      <c r="G53" s="267"/>
      <c r="H53" s="268"/>
      <c r="I53" s="18" t="str">
        <f t="shared" ref="I53:I57" si="2">+IF(E53&lt;&gt;"",(E53-G53),"")</f>
        <v/>
      </c>
      <c r="J53" s="38"/>
      <c r="K53" s="216"/>
      <c r="M53" s="53"/>
      <c r="N53" s="53"/>
    </row>
    <row r="54" spans="1:18" x14ac:dyDescent="0.2">
      <c r="A54" s="229" t="s">
        <v>40</v>
      </c>
      <c r="B54" s="230"/>
      <c r="C54" s="230"/>
      <c r="D54" s="231"/>
      <c r="E54" s="267"/>
      <c r="F54" s="268"/>
      <c r="G54" s="267"/>
      <c r="H54" s="268"/>
      <c r="I54" s="18" t="str">
        <f t="shared" si="2"/>
        <v/>
      </c>
      <c r="J54" s="38"/>
      <c r="K54" s="216"/>
      <c r="M54" s="53"/>
      <c r="N54" s="53"/>
    </row>
    <row r="55" spans="1:18" x14ac:dyDescent="0.2">
      <c r="A55" s="229" t="s">
        <v>41</v>
      </c>
      <c r="B55" s="230"/>
      <c r="C55" s="230"/>
      <c r="D55" s="231"/>
      <c r="E55" s="267"/>
      <c r="F55" s="268"/>
      <c r="G55" s="267"/>
      <c r="H55" s="268"/>
      <c r="I55" s="18" t="str">
        <f t="shared" si="2"/>
        <v/>
      </c>
      <c r="J55" s="38"/>
      <c r="K55" s="216"/>
      <c r="M55" s="53"/>
      <c r="N55" s="53"/>
      <c r="O55" s="53"/>
      <c r="P55" s="53"/>
      <c r="Q55" s="53"/>
    </row>
    <row r="56" spans="1:18" x14ac:dyDescent="0.2">
      <c r="A56" s="237"/>
      <c r="B56" s="295"/>
      <c r="C56" s="295"/>
      <c r="D56" s="238"/>
      <c r="E56" s="267"/>
      <c r="F56" s="268"/>
      <c r="G56" s="267"/>
      <c r="H56" s="268"/>
      <c r="I56" s="18" t="str">
        <f t="shared" si="2"/>
        <v/>
      </c>
      <c r="J56" s="38"/>
      <c r="K56" s="216"/>
      <c r="N56" s="53"/>
      <c r="O56" s="53"/>
      <c r="P56" s="53"/>
      <c r="Q56" s="53"/>
    </row>
    <row r="57" spans="1:18" x14ac:dyDescent="0.2">
      <c r="A57" s="124" t="s">
        <v>53</v>
      </c>
      <c r="D57" s="38"/>
      <c r="E57" s="267"/>
      <c r="F57" s="268"/>
      <c r="G57" s="267"/>
      <c r="H57" s="268"/>
      <c r="I57" s="18" t="str">
        <f t="shared" si="2"/>
        <v/>
      </c>
      <c r="J57" s="38"/>
      <c r="K57" s="216"/>
      <c r="N57" s="53"/>
      <c r="O57" s="53"/>
      <c r="P57" s="53"/>
      <c r="Q57" s="53"/>
    </row>
    <row r="58" spans="1:18" ht="13.5" thickBot="1" x14ac:dyDescent="0.25">
      <c r="A58" s="125" t="s">
        <v>37</v>
      </c>
      <c r="B58" s="76"/>
      <c r="C58" s="76"/>
      <c r="D58" s="76"/>
      <c r="E58" s="264">
        <f>ROUND(SUM(E52:F57),0)</f>
        <v>0</v>
      </c>
      <c r="F58" s="265"/>
      <c r="G58" s="264">
        <f>ROUND(SUM(G52:H57),0)</f>
        <v>0</v>
      </c>
      <c r="H58" s="265"/>
      <c r="I58" s="14">
        <f>+E58-G58</f>
        <v>0</v>
      </c>
      <c r="J58" s="38"/>
      <c r="K58" s="216"/>
      <c r="O58" s="53"/>
      <c r="P58" s="53"/>
      <c r="Q58" s="53"/>
    </row>
    <row r="59" spans="1:18" ht="7.5" customHeight="1" x14ac:dyDescent="0.2">
      <c r="A59" s="116"/>
      <c r="D59" s="38"/>
      <c r="E59" s="38"/>
      <c r="F59" s="38"/>
      <c r="G59" s="38"/>
      <c r="H59" s="38"/>
      <c r="I59" s="38"/>
      <c r="J59" s="54"/>
      <c r="K59" s="216"/>
      <c r="M59" s="53"/>
      <c r="N59" s="53"/>
      <c r="O59" s="53"/>
      <c r="P59" s="53"/>
      <c r="Q59" s="53"/>
    </row>
    <row r="60" spans="1:18" x14ac:dyDescent="0.2">
      <c r="A60" s="5" t="s">
        <v>3</v>
      </c>
      <c r="B60" s="101"/>
      <c r="C60" s="101"/>
      <c r="D60" s="101"/>
      <c r="E60" s="266">
        <f>E21-E58</f>
        <v>0</v>
      </c>
      <c r="F60" s="266"/>
      <c r="G60" s="266">
        <f>G21-G58</f>
        <v>0</v>
      </c>
      <c r="H60" s="266"/>
      <c r="I60" s="5"/>
      <c r="K60" s="216"/>
      <c r="M60" s="228" t="s">
        <v>84</v>
      </c>
      <c r="N60" s="228"/>
      <c r="O60" s="228"/>
      <c r="P60" s="53"/>
      <c r="Q60" s="53"/>
    </row>
    <row r="61" spans="1:18" x14ac:dyDescent="0.2">
      <c r="A61" s="49"/>
      <c r="B61" s="49"/>
      <c r="D61" s="38"/>
      <c r="E61" s="38"/>
      <c r="F61" s="38"/>
      <c r="G61" s="38"/>
      <c r="H61" s="38"/>
      <c r="I61" s="38"/>
      <c r="J61" s="100"/>
      <c r="K61" s="216"/>
      <c r="M61" s="228"/>
      <c r="N61" s="228"/>
      <c r="O61" s="228"/>
      <c r="P61" s="53"/>
      <c r="Q61" s="53"/>
    </row>
    <row r="62" spans="1:18" x14ac:dyDescent="0.2">
      <c r="A62" s="49"/>
      <c r="C62" s="49"/>
      <c r="K62" s="216"/>
      <c r="M62" s="53"/>
      <c r="N62" s="53"/>
      <c r="O62" s="53"/>
      <c r="P62" s="53"/>
      <c r="Q62" s="53"/>
    </row>
    <row r="63" spans="1:18" ht="15" x14ac:dyDescent="0.2">
      <c r="A63" s="108" t="s">
        <v>171</v>
      </c>
      <c r="K63" s="216"/>
      <c r="M63" s="53" t="s">
        <v>56</v>
      </c>
      <c r="N63" s="53"/>
      <c r="O63" s="53"/>
      <c r="P63" s="53"/>
      <c r="Q63" s="53"/>
    </row>
    <row r="64" spans="1:18" ht="37.5" customHeight="1" x14ac:dyDescent="0.2">
      <c r="A64" s="305" t="s">
        <v>109</v>
      </c>
      <c r="B64" s="305"/>
      <c r="C64" s="305"/>
      <c r="D64" s="305"/>
      <c r="E64" s="305"/>
      <c r="F64" s="305"/>
      <c r="G64" s="305"/>
      <c r="H64" s="305"/>
      <c r="I64" s="305"/>
      <c r="K64" s="216"/>
      <c r="M64" s="110"/>
      <c r="N64" s="70"/>
      <c r="O64" s="70"/>
      <c r="P64" s="70"/>
      <c r="Q64" s="70"/>
      <c r="R64" s="70"/>
    </row>
    <row r="65" spans="1:21" x14ac:dyDescent="0.2">
      <c r="A65" s="70"/>
      <c r="B65" s="70"/>
      <c r="C65" s="70"/>
      <c r="D65" s="70"/>
      <c r="E65" s="70"/>
      <c r="F65" s="70"/>
      <c r="G65" s="70"/>
      <c r="H65" s="70"/>
      <c r="I65" s="70"/>
      <c r="K65" s="216"/>
      <c r="N65" s="70"/>
      <c r="O65" s="53"/>
      <c r="P65" s="53"/>
      <c r="Q65" s="53"/>
    </row>
    <row r="66" spans="1:21" ht="39.75" customHeight="1" x14ac:dyDescent="0.2">
      <c r="A66" s="58" t="s">
        <v>93</v>
      </c>
      <c r="B66" s="126" t="s">
        <v>135</v>
      </c>
      <c r="C66" s="127" t="s">
        <v>8</v>
      </c>
      <c r="D66" s="127" t="s">
        <v>34</v>
      </c>
      <c r="E66" s="244" t="s">
        <v>123</v>
      </c>
      <c r="F66" s="245"/>
      <c r="G66" s="244" t="s">
        <v>131</v>
      </c>
      <c r="H66" s="245"/>
      <c r="I66" s="24" t="s">
        <v>124</v>
      </c>
      <c r="J66" s="1"/>
      <c r="K66" s="216"/>
      <c r="M66" s="228" t="s">
        <v>141</v>
      </c>
      <c r="N66" s="228"/>
      <c r="O66" s="228"/>
      <c r="P66" s="53"/>
    </row>
    <row r="67" spans="1:21" x14ac:dyDescent="0.2">
      <c r="A67" s="79"/>
      <c r="B67" s="128"/>
      <c r="C67" s="129"/>
      <c r="D67" s="129"/>
      <c r="E67" s="232">
        <v>1000</v>
      </c>
      <c r="F67" s="233"/>
      <c r="G67" s="232">
        <v>1000</v>
      </c>
      <c r="H67" s="233"/>
      <c r="I67" s="25">
        <v>1000</v>
      </c>
      <c r="J67" s="1"/>
      <c r="K67" s="216"/>
      <c r="M67" s="228"/>
      <c r="N67" s="228"/>
      <c r="O67" s="228"/>
      <c r="P67" s="53"/>
    </row>
    <row r="68" spans="1:21" x14ac:dyDescent="0.2">
      <c r="A68" s="131" t="s">
        <v>95</v>
      </c>
      <c r="B68" s="131"/>
      <c r="C68" s="28"/>
      <c r="D68" s="202"/>
      <c r="E68" s="255" t="str">
        <f>IF(C68&lt;&gt;"",ROUND((+C68*D68)/1000,0),"")</f>
        <v/>
      </c>
      <c r="F68" s="256"/>
      <c r="G68" s="262"/>
      <c r="H68" s="263"/>
      <c r="I68" s="18" t="str">
        <f>+IF(E68&lt;&gt;"",(E68-G68),"")</f>
        <v/>
      </c>
      <c r="J68" s="1"/>
      <c r="K68" s="216"/>
      <c r="M68" s="228" t="s">
        <v>142</v>
      </c>
      <c r="N68" s="228"/>
      <c r="O68" s="228"/>
      <c r="P68" s="53"/>
    </row>
    <row r="69" spans="1:21" x14ac:dyDescent="0.2">
      <c r="A69" s="132"/>
      <c r="B69" s="132"/>
      <c r="C69" s="22"/>
      <c r="D69" s="203"/>
      <c r="E69" s="258" t="str">
        <f t="shared" ref="E69:E74" si="3">IF(C69&lt;&gt;"",ROUND((+C69*D69)/1000,0),"")</f>
        <v/>
      </c>
      <c r="F69" s="259"/>
      <c r="G69" s="260"/>
      <c r="H69" s="261"/>
      <c r="I69" s="18" t="str">
        <f>+IF(E69&lt;&gt;"",(E69-G69),"")</f>
        <v/>
      </c>
      <c r="J69" s="1"/>
      <c r="K69" s="216"/>
      <c r="M69" s="228"/>
      <c r="N69" s="228"/>
      <c r="O69" s="228"/>
      <c r="P69" s="53"/>
    </row>
    <row r="70" spans="1:21" x14ac:dyDescent="0.2">
      <c r="A70" s="132" t="s">
        <v>96</v>
      </c>
      <c r="B70" s="132"/>
      <c r="C70" s="22"/>
      <c r="D70" s="203"/>
      <c r="E70" s="258" t="str">
        <f t="shared" si="3"/>
        <v/>
      </c>
      <c r="F70" s="259"/>
      <c r="G70" s="260"/>
      <c r="H70" s="261"/>
      <c r="I70" s="18" t="str">
        <f t="shared" ref="I70:I74" si="4">+IF(E70&lt;&gt;"",(E70-G70),"")</f>
        <v/>
      </c>
      <c r="J70" s="1"/>
      <c r="K70" s="216"/>
      <c r="M70" s="70"/>
      <c r="N70" s="53"/>
      <c r="O70" s="53"/>
      <c r="P70" s="53"/>
    </row>
    <row r="71" spans="1:21" x14ac:dyDescent="0.2">
      <c r="A71" s="132" t="s">
        <v>110</v>
      </c>
      <c r="B71" s="132"/>
      <c r="C71" s="22"/>
      <c r="D71" s="203"/>
      <c r="E71" s="258" t="str">
        <f t="shared" si="3"/>
        <v/>
      </c>
      <c r="F71" s="259"/>
      <c r="G71" s="260"/>
      <c r="H71" s="261"/>
      <c r="I71" s="18" t="str">
        <f t="shared" si="4"/>
        <v/>
      </c>
      <c r="J71" s="1"/>
      <c r="K71" s="216"/>
      <c r="M71" s="222"/>
      <c r="N71" s="53"/>
      <c r="O71" s="53"/>
      <c r="P71" s="53"/>
    </row>
    <row r="72" spans="1:21" x14ac:dyDescent="0.2">
      <c r="A72" s="132"/>
      <c r="B72" s="132"/>
      <c r="C72" s="22"/>
      <c r="D72" s="203"/>
      <c r="E72" s="258" t="str">
        <f t="shared" si="3"/>
        <v/>
      </c>
      <c r="F72" s="259"/>
      <c r="G72" s="260"/>
      <c r="H72" s="261"/>
      <c r="I72" s="18" t="str">
        <f t="shared" si="4"/>
        <v/>
      </c>
      <c r="J72" s="1"/>
      <c r="K72" s="216"/>
      <c r="M72" s="141" t="s">
        <v>143</v>
      </c>
      <c r="N72" s="53"/>
      <c r="O72" s="53"/>
      <c r="P72" s="53"/>
    </row>
    <row r="73" spans="1:21" x14ac:dyDescent="0.2">
      <c r="A73" s="132"/>
      <c r="B73" s="132"/>
      <c r="C73" s="22"/>
      <c r="D73" s="203"/>
      <c r="E73" s="258" t="str">
        <f t="shared" si="3"/>
        <v/>
      </c>
      <c r="F73" s="259"/>
      <c r="G73" s="260"/>
      <c r="H73" s="261"/>
      <c r="I73" s="18" t="str">
        <f t="shared" si="4"/>
        <v/>
      </c>
      <c r="J73" s="1"/>
      <c r="K73" s="216"/>
      <c r="M73" s="227" t="s">
        <v>166</v>
      </c>
      <c r="N73" s="53"/>
      <c r="O73" s="53"/>
      <c r="P73" s="53"/>
    </row>
    <row r="74" spans="1:21" x14ac:dyDescent="0.2">
      <c r="A74" s="132"/>
      <c r="B74" s="206"/>
      <c r="C74" s="204"/>
      <c r="D74" s="205"/>
      <c r="E74" s="258" t="str">
        <f t="shared" si="3"/>
        <v/>
      </c>
      <c r="F74" s="259"/>
      <c r="G74" s="260"/>
      <c r="H74" s="261"/>
      <c r="I74" s="18" t="str">
        <f t="shared" si="4"/>
        <v/>
      </c>
      <c r="J74" s="1"/>
      <c r="K74" s="216"/>
      <c r="M74" s="222"/>
      <c r="N74" s="53"/>
      <c r="O74" s="53"/>
      <c r="P74" s="53"/>
    </row>
    <row r="75" spans="1:21" ht="13.5" thickBot="1" x14ac:dyDescent="0.25">
      <c r="A75" s="133" t="s">
        <v>9</v>
      </c>
      <c r="B75" s="134"/>
      <c r="C75" s="207"/>
      <c r="D75" s="207"/>
      <c r="E75" s="251">
        <f>SUM(E68:F74)</f>
        <v>0</v>
      </c>
      <c r="F75" s="252"/>
      <c r="G75" s="251">
        <f>SUM(G68:H74)</f>
        <v>0</v>
      </c>
      <c r="H75" s="252"/>
      <c r="I75" s="26">
        <f>E75-G75</f>
        <v>0</v>
      </c>
      <c r="J75" s="1"/>
      <c r="K75" s="216"/>
      <c r="M75" s="70"/>
      <c r="N75" s="53"/>
      <c r="O75" s="53"/>
      <c r="P75" s="53"/>
    </row>
    <row r="76" spans="1:21" ht="12.75" customHeight="1" x14ac:dyDescent="0.2">
      <c r="A76" s="228" t="s">
        <v>91</v>
      </c>
      <c r="B76" s="228"/>
      <c r="C76" s="228"/>
      <c r="D76" s="228"/>
      <c r="E76" s="228"/>
      <c r="F76" s="228"/>
      <c r="G76" s="228"/>
      <c r="H76" s="228"/>
      <c r="I76" s="228"/>
      <c r="J76" s="1"/>
      <c r="K76" s="216"/>
      <c r="M76" s="305"/>
      <c r="N76" s="305"/>
      <c r="O76" s="305"/>
      <c r="P76" s="305"/>
      <c r="Q76" s="305"/>
      <c r="R76" s="305"/>
      <c r="S76" s="305"/>
      <c r="T76" s="305"/>
    </row>
    <row r="77" spans="1:21" x14ac:dyDescent="0.2">
      <c r="A77" s="257"/>
      <c r="B77" s="257"/>
      <c r="C77" s="257"/>
      <c r="D77" s="257"/>
      <c r="E77" s="257"/>
      <c r="F77" s="257"/>
      <c r="G77" s="257"/>
      <c r="H77" s="257"/>
      <c r="I77" s="257"/>
      <c r="J77" s="1"/>
      <c r="K77" s="216"/>
      <c r="M77" s="305"/>
      <c r="N77" s="305"/>
      <c r="O77" s="305"/>
      <c r="P77" s="305"/>
      <c r="Q77" s="305"/>
      <c r="R77" s="305"/>
      <c r="S77" s="305"/>
      <c r="T77" s="305"/>
    </row>
    <row r="78" spans="1:21" x14ac:dyDescent="0.2">
      <c r="A78" s="257"/>
      <c r="B78" s="257"/>
      <c r="C78" s="257"/>
      <c r="D78" s="257"/>
      <c r="E78" s="257"/>
      <c r="F78" s="257"/>
      <c r="G78" s="257"/>
      <c r="H78" s="257"/>
      <c r="I78" s="257"/>
      <c r="K78" s="216"/>
      <c r="M78" s="111"/>
      <c r="O78" s="53"/>
      <c r="P78" s="53"/>
      <c r="Q78" s="53"/>
      <c r="R78" s="53"/>
      <c r="S78" s="53"/>
      <c r="T78" s="53"/>
      <c r="U78" s="53"/>
    </row>
    <row r="79" spans="1:21" ht="8.25" customHeight="1" x14ac:dyDescent="0.2">
      <c r="A79" s="257"/>
      <c r="B79" s="257"/>
      <c r="C79" s="257"/>
      <c r="D79" s="257"/>
      <c r="E79" s="257"/>
      <c r="F79" s="257"/>
      <c r="G79" s="257"/>
      <c r="H79" s="257"/>
      <c r="I79" s="257"/>
      <c r="K79" s="216"/>
      <c r="M79" s="111"/>
      <c r="O79" s="53"/>
      <c r="P79" s="53"/>
      <c r="Q79" s="53"/>
      <c r="R79" s="53"/>
      <c r="S79" s="53"/>
      <c r="T79" s="53"/>
      <c r="U79" s="53"/>
    </row>
    <row r="80" spans="1:21" x14ac:dyDescent="0.2">
      <c r="A80" s="135"/>
      <c r="B80" s="135"/>
      <c r="C80" s="135"/>
      <c r="D80" s="135"/>
      <c r="E80" s="112"/>
      <c r="F80" s="112"/>
      <c r="G80" s="112"/>
      <c r="H80" s="112"/>
      <c r="I80" s="135"/>
      <c r="K80" s="216"/>
      <c r="M80" s="6"/>
      <c r="N80" s="6"/>
      <c r="O80" s="53"/>
      <c r="P80" s="53"/>
      <c r="Q80" s="53"/>
      <c r="R80" s="53"/>
      <c r="S80" s="53"/>
      <c r="T80" s="53"/>
      <c r="U80" s="53"/>
    </row>
    <row r="81" spans="1:23" ht="21.75" customHeight="1" x14ac:dyDescent="0.2">
      <c r="A81" s="136" t="s">
        <v>88</v>
      </c>
      <c r="B81" s="137"/>
      <c r="C81" s="306" t="s">
        <v>44</v>
      </c>
      <c r="D81" s="306" t="s">
        <v>55</v>
      </c>
      <c r="E81" s="244" t="s">
        <v>123</v>
      </c>
      <c r="F81" s="245"/>
      <c r="G81" s="244" t="s">
        <v>131</v>
      </c>
      <c r="H81" s="246"/>
      <c r="I81" s="120" t="s">
        <v>124</v>
      </c>
      <c r="K81" s="216"/>
      <c r="M81" s="138"/>
      <c r="N81" s="111"/>
      <c r="O81" s="53"/>
      <c r="P81" s="53"/>
      <c r="Q81" s="53"/>
      <c r="R81" s="53"/>
      <c r="S81" s="53"/>
      <c r="T81" s="53"/>
      <c r="U81" s="53"/>
    </row>
    <row r="82" spans="1:23" x14ac:dyDescent="0.2">
      <c r="A82" s="139" t="s">
        <v>58</v>
      </c>
      <c r="B82" s="140"/>
      <c r="C82" s="307"/>
      <c r="D82" s="307"/>
      <c r="E82" s="232">
        <v>1000</v>
      </c>
      <c r="F82" s="233"/>
      <c r="G82" s="232">
        <v>1000</v>
      </c>
      <c r="H82" s="233"/>
      <c r="I82" s="25">
        <v>1000</v>
      </c>
      <c r="K82" s="216"/>
      <c r="M82" s="111" t="s">
        <v>141</v>
      </c>
      <c r="N82" s="110"/>
      <c r="O82" s="110"/>
      <c r="P82" s="53"/>
      <c r="Q82" s="53"/>
      <c r="R82" s="53"/>
      <c r="S82" s="53"/>
      <c r="T82" s="53"/>
      <c r="U82" s="53"/>
    </row>
    <row r="83" spans="1:23" x14ac:dyDescent="0.2">
      <c r="A83" s="237"/>
      <c r="B83" s="238"/>
      <c r="C83" s="20"/>
      <c r="D83" s="20"/>
      <c r="E83" s="255" t="str">
        <f>IF(C83&lt;&gt;"",ROUND((+C83*D83)/1000,0),"")</f>
        <v/>
      </c>
      <c r="F83" s="256"/>
      <c r="G83" s="253"/>
      <c r="H83" s="254"/>
      <c r="I83" s="18" t="str">
        <f>+IF(E83&lt;&gt;"",(E83-G83),"")</f>
        <v/>
      </c>
      <c r="J83" s="1"/>
      <c r="K83" s="216"/>
      <c r="M83" s="110"/>
      <c r="N83" s="110"/>
      <c r="O83" s="110"/>
      <c r="P83" s="53"/>
      <c r="Q83" s="53"/>
      <c r="R83" s="53"/>
    </row>
    <row r="84" spans="1:23" x14ac:dyDescent="0.2">
      <c r="A84" s="237"/>
      <c r="B84" s="238"/>
      <c r="C84" s="20"/>
      <c r="D84" s="20"/>
      <c r="E84" s="255" t="str">
        <f>IF(C84&lt;&gt;"",ROUND((+C84*D84)/1000,0),"")</f>
        <v/>
      </c>
      <c r="F84" s="256"/>
      <c r="G84" s="253"/>
      <c r="H84" s="254"/>
      <c r="I84" s="18"/>
      <c r="J84" s="1"/>
      <c r="K84" s="216"/>
      <c r="M84" s="222" t="s">
        <v>162</v>
      </c>
      <c r="N84" s="111"/>
      <c r="O84" s="53"/>
      <c r="P84" s="53"/>
      <c r="Q84" s="53"/>
      <c r="R84" s="53"/>
    </row>
    <row r="85" spans="1:23" ht="12.75" customHeight="1" x14ac:dyDescent="0.2">
      <c r="A85" s="237"/>
      <c r="B85" s="238"/>
      <c r="C85" s="20"/>
      <c r="D85" s="20"/>
      <c r="E85" s="255" t="str">
        <f>IF(C85&lt;&gt;"",ROUND((+C85*D85)/1000,0),"")</f>
        <v/>
      </c>
      <c r="F85" s="256"/>
      <c r="G85" s="253"/>
      <c r="H85" s="254"/>
      <c r="I85" s="18" t="str">
        <f>+IF(E85&lt;&gt;"",(E85-G85),"")</f>
        <v/>
      </c>
      <c r="K85" s="216"/>
      <c r="M85" s="226" t="s">
        <v>163</v>
      </c>
      <c r="N85" s="111"/>
      <c r="O85" s="53"/>
      <c r="P85" s="53"/>
      <c r="Q85" s="53"/>
      <c r="R85" s="53"/>
    </row>
    <row r="86" spans="1:23" x14ac:dyDescent="0.2">
      <c r="A86" s="237"/>
      <c r="B86" s="238"/>
      <c r="C86" s="20"/>
      <c r="D86" s="20"/>
      <c r="E86" s="255" t="str">
        <f t="shared" ref="E86:E88" si="5">IF(C86&lt;&gt;"",ROUND((+C86*D86)/1000,0),"")</f>
        <v/>
      </c>
      <c r="F86" s="256"/>
      <c r="G86" s="253"/>
      <c r="H86" s="254"/>
      <c r="I86" s="18" t="str">
        <f t="shared" ref="I86:I88" si="6">+IF(E86&lt;&gt;"",(E86-G86),"")</f>
        <v/>
      </c>
      <c r="K86" s="216"/>
      <c r="M86" s="224" t="s">
        <v>164</v>
      </c>
      <c r="N86" s="111"/>
      <c r="O86" s="53"/>
      <c r="P86" s="53"/>
      <c r="Q86" s="53"/>
      <c r="R86" s="53"/>
    </row>
    <row r="87" spans="1:23" x14ac:dyDescent="0.2">
      <c r="A87" s="237"/>
      <c r="B87" s="238"/>
      <c r="C87" s="21"/>
      <c r="D87" s="21"/>
      <c r="E87" s="255" t="str">
        <f t="shared" si="5"/>
        <v/>
      </c>
      <c r="F87" s="256"/>
      <c r="G87" s="253"/>
      <c r="H87" s="254"/>
      <c r="I87" s="18" t="str">
        <f t="shared" si="6"/>
        <v/>
      </c>
      <c r="K87" s="216"/>
      <c r="M87" s="222" t="s">
        <v>165</v>
      </c>
      <c r="N87" s="111"/>
      <c r="O87" s="53"/>
      <c r="P87" s="53"/>
      <c r="Q87" s="53"/>
      <c r="R87" s="53"/>
    </row>
    <row r="88" spans="1:23" x14ac:dyDescent="0.2">
      <c r="A88" s="237"/>
      <c r="B88" s="238"/>
      <c r="C88" s="21"/>
      <c r="D88" s="21"/>
      <c r="E88" s="255" t="str">
        <f t="shared" si="5"/>
        <v/>
      </c>
      <c r="F88" s="256"/>
      <c r="G88" s="253"/>
      <c r="H88" s="254"/>
      <c r="I88" s="18" t="str">
        <f t="shared" si="6"/>
        <v/>
      </c>
      <c r="K88" s="216"/>
      <c r="P88" s="53"/>
      <c r="Q88" s="53"/>
      <c r="R88" s="53"/>
    </row>
    <row r="89" spans="1:23" ht="13.5" thickBot="1" x14ac:dyDescent="0.25">
      <c r="A89" s="142" t="s">
        <v>45</v>
      </c>
      <c r="B89" s="143"/>
      <c r="C89" s="29">
        <f>SUM(C83:C88)</f>
        <v>0</v>
      </c>
      <c r="D89" s="29">
        <f>SUM(D83:D88)</f>
        <v>0</v>
      </c>
      <c r="E89" s="251">
        <f>SUM(E83:F88)</f>
        <v>0</v>
      </c>
      <c r="F89" s="252"/>
      <c r="G89" s="251">
        <f>SUM(G83:H88)</f>
        <v>0</v>
      </c>
      <c r="H89" s="252"/>
      <c r="I89" s="27">
        <f>ROUND(SUM(I83:I88),0)</f>
        <v>0</v>
      </c>
      <c r="K89" s="216"/>
      <c r="P89" s="53"/>
      <c r="Q89" s="53"/>
      <c r="R89" s="53"/>
    </row>
    <row r="90" spans="1:23" ht="12.75" customHeight="1" x14ac:dyDescent="0.2">
      <c r="A90" s="49" t="s">
        <v>64</v>
      </c>
      <c r="J90" s="1"/>
      <c r="K90" s="216"/>
      <c r="P90" s="53"/>
      <c r="Q90" s="53"/>
      <c r="R90" s="53"/>
    </row>
    <row r="91" spans="1:23" x14ac:dyDescent="0.2">
      <c r="A91" s="228"/>
      <c r="B91" s="228"/>
      <c r="C91" s="228"/>
      <c r="D91" s="228"/>
      <c r="E91" s="228"/>
      <c r="F91" s="228"/>
      <c r="G91" s="228"/>
      <c r="H91" s="228"/>
      <c r="I91" s="228"/>
      <c r="J91" s="1"/>
      <c r="K91" s="216"/>
      <c r="N91" s="111"/>
      <c r="O91" s="106"/>
      <c r="P91" s="106"/>
      <c r="Q91" s="158"/>
    </row>
    <row r="92" spans="1:23" x14ac:dyDescent="0.2">
      <c r="A92" s="228"/>
      <c r="B92" s="228"/>
      <c r="C92" s="228"/>
      <c r="D92" s="228"/>
      <c r="E92" s="228"/>
      <c r="F92" s="228"/>
      <c r="G92" s="228"/>
      <c r="H92" s="228"/>
      <c r="I92" s="228"/>
      <c r="J92" s="1"/>
      <c r="K92" s="216"/>
      <c r="M92" s="70"/>
      <c r="N92" s="111"/>
      <c r="O92" s="6"/>
      <c r="P92" s="6"/>
      <c r="Q92" s="6"/>
      <c r="R92" s="6"/>
      <c r="S92" s="6"/>
      <c r="T92" s="6"/>
      <c r="U92" s="6"/>
      <c r="V92" s="6"/>
      <c r="W92" s="6"/>
    </row>
    <row r="93" spans="1:23" ht="12.75" customHeight="1" x14ac:dyDescent="0.2">
      <c r="A93" s="228"/>
      <c r="B93" s="228"/>
      <c r="C93" s="228"/>
      <c r="D93" s="228"/>
      <c r="E93" s="228"/>
      <c r="F93" s="228"/>
      <c r="G93" s="228"/>
      <c r="H93" s="228"/>
      <c r="I93" s="228"/>
      <c r="J93" s="1"/>
      <c r="K93" s="216"/>
      <c r="M93" s="111"/>
      <c r="N93" s="111"/>
      <c r="O93" s="6"/>
      <c r="P93" s="6"/>
      <c r="Q93" s="6"/>
      <c r="R93" s="6"/>
      <c r="S93" s="6"/>
    </row>
    <row r="94" spans="1:23" ht="30" customHeight="1" x14ac:dyDescent="0.2">
      <c r="A94" s="136" t="s">
        <v>57</v>
      </c>
      <c r="B94" s="144"/>
      <c r="C94" s="145" t="s">
        <v>136</v>
      </c>
      <c r="D94" s="146" t="s">
        <v>137</v>
      </c>
      <c r="E94" s="246" t="s">
        <v>123</v>
      </c>
      <c r="F94" s="245"/>
      <c r="G94" s="244" t="s">
        <v>131</v>
      </c>
      <c r="H94" s="246"/>
      <c r="I94" s="120" t="s">
        <v>124</v>
      </c>
      <c r="K94" s="216"/>
      <c r="M94" s="141" t="s">
        <v>143</v>
      </c>
      <c r="N94" s="111"/>
      <c r="O94" s="53"/>
      <c r="P94" s="6"/>
      <c r="Q94" s="6"/>
      <c r="R94" s="6"/>
      <c r="S94" s="6"/>
    </row>
    <row r="95" spans="1:23" x14ac:dyDescent="0.2">
      <c r="A95" s="147"/>
      <c r="B95" s="148"/>
      <c r="C95" s="148">
        <v>1000</v>
      </c>
      <c r="D95" s="130">
        <v>1000</v>
      </c>
      <c r="E95" s="232">
        <v>1000</v>
      </c>
      <c r="F95" s="233"/>
      <c r="G95" s="232">
        <v>1000</v>
      </c>
      <c r="H95" s="233"/>
      <c r="I95" s="25">
        <v>1000</v>
      </c>
      <c r="K95" s="216"/>
      <c r="M95" s="227" t="s">
        <v>167</v>
      </c>
      <c r="N95" s="111"/>
      <c r="O95" s="53"/>
    </row>
    <row r="96" spans="1:23" x14ac:dyDescent="0.2">
      <c r="A96" s="237"/>
      <c r="B96" s="238"/>
      <c r="C96" s="21"/>
      <c r="D96" s="21"/>
      <c r="E96" s="255" t="str">
        <f>IF(C96&lt;&gt;"",ROUND((+C96*D96)/1000,0),"")</f>
        <v/>
      </c>
      <c r="F96" s="256"/>
      <c r="G96" s="253"/>
      <c r="H96" s="254"/>
      <c r="I96" s="18" t="str">
        <f>IF(E96&lt;&gt;"",ROUND((E96-G96),0),"")</f>
        <v/>
      </c>
      <c r="J96" s="1"/>
      <c r="K96" s="216"/>
      <c r="M96" s="228" t="s">
        <v>141</v>
      </c>
      <c r="N96" s="228"/>
      <c r="O96" s="228"/>
    </row>
    <row r="97" spans="1:17" x14ac:dyDescent="0.2">
      <c r="A97" s="237"/>
      <c r="B97" s="238"/>
      <c r="C97" s="20"/>
      <c r="D97" s="20"/>
      <c r="E97" s="255" t="str">
        <f>IF(C97&lt;&gt;"",ROUND((+C97*D97)/1000,0),"")</f>
        <v/>
      </c>
      <c r="F97" s="256"/>
      <c r="G97" s="253"/>
      <c r="H97" s="254"/>
      <c r="I97" s="18" t="str">
        <f>IF(E97&lt;&gt;"",ROUND((E97-G97),0),"")</f>
        <v/>
      </c>
      <c r="K97" s="216"/>
      <c r="M97" s="228"/>
      <c r="N97" s="228"/>
      <c r="O97" s="228"/>
    </row>
    <row r="98" spans="1:17" ht="13.5" thickBot="1" x14ac:dyDescent="0.25">
      <c r="A98" s="149" t="s">
        <v>59</v>
      </c>
      <c r="B98" s="150"/>
      <c r="C98" s="29">
        <f>SUM(C96:C97)</f>
        <v>0</v>
      </c>
      <c r="D98" s="29">
        <f>SUM(D96:D97)</f>
        <v>0</v>
      </c>
      <c r="E98" s="251">
        <f>SUM(E96:E97)</f>
        <v>0</v>
      </c>
      <c r="F98" s="252"/>
      <c r="G98" s="251">
        <f>SUM(G96:G97)</f>
        <v>0</v>
      </c>
      <c r="H98" s="252"/>
      <c r="I98" s="27">
        <f>ROUND(SUM(I96:I97),0)</f>
        <v>0</v>
      </c>
      <c r="K98" s="216"/>
    </row>
    <row r="99" spans="1:17" x14ac:dyDescent="0.2">
      <c r="A99" s="49" t="s">
        <v>63</v>
      </c>
      <c r="D99" s="38"/>
      <c r="E99" s="38"/>
      <c r="F99" s="38"/>
      <c r="G99" s="38"/>
      <c r="H99" s="38"/>
      <c r="I99" s="38"/>
      <c r="K99" s="216"/>
    </row>
    <row r="100" spans="1:17" x14ac:dyDescent="0.2">
      <c r="A100" s="228"/>
      <c r="B100" s="228"/>
      <c r="C100" s="228"/>
      <c r="D100" s="228"/>
      <c r="E100" s="228"/>
      <c r="F100" s="228"/>
      <c r="G100" s="228"/>
      <c r="H100" s="228"/>
      <c r="I100" s="228"/>
      <c r="K100" s="216"/>
    </row>
    <row r="101" spans="1:17" x14ac:dyDescent="0.2">
      <c r="A101" s="284"/>
      <c r="B101" s="284"/>
      <c r="C101" s="284"/>
      <c r="D101" s="284"/>
      <c r="E101" s="284"/>
      <c r="F101" s="284"/>
      <c r="G101" s="284"/>
      <c r="H101" s="284"/>
      <c r="I101" s="284"/>
      <c r="K101" s="216"/>
    </row>
    <row r="102" spans="1:17" ht="30" customHeight="1" x14ac:dyDescent="0.2">
      <c r="A102" s="136" t="s">
        <v>7</v>
      </c>
      <c r="B102" s="151"/>
      <c r="C102" s="151"/>
      <c r="D102" s="152"/>
      <c r="E102" s="244" t="s">
        <v>123</v>
      </c>
      <c r="F102" s="245"/>
      <c r="G102" s="244" t="s">
        <v>131</v>
      </c>
      <c r="H102" s="246"/>
      <c r="I102" s="120" t="s">
        <v>124</v>
      </c>
      <c r="J102" s="1"/>
      <c r="K102" s="216"/>
      <c r="N102" s="108"/>
      <c r="Q102" s="153"/>
    </row>
    <row r="103" spans="1:17" x14ac:dyDescent="0.2">
      <c r="A103" s="154"/>
      <c r="B103" s="155"/>
      <c r="C103" s="155"/>
      <c r="D103" s="156"/>
      <c r="E103" s="232">
        <v>1000</v>
      </c>
      <c r="F103" s="233"/>
      <c r="G103" s="232">
        <v>1000</v>
      </c>
      <c r="H103" s="233"/>
      <c r="I103" s="25">
        <v>1000</v>
      </c>
      <c r="J103" s="1"/>
      <c r="K103" s="216"/>
      <c r="M103" s="141" t="s">
        <v>143</v>
      </c>
      <c r="N103" s="108"/>
      <c r="Q103" s="153"/>
    </row>
    <row r="104" spans="1:17" x14ac:dyDescent="0.2">
      <c r="A104" s="239" t="s">
        <v>53</v>
      </c>
      <c r="B104" s="240"/>
      <c r="C104" s="240"/>
      <c r="D104" s="241"/>
      <c r="E104" s="247"/>
      <c r="F104" s="248"/>
      <c r="G104" s="249"/>
      <c r="H104" s="250"/>
      <c r="I104" s="18" t="str">
        <f>IF(E104&lt;&gt;"",ROUND((E104-G104),0),"")</f>
        <v/>
      </c>
      <c r="K104" s="216"/>
      <c r="Q104" s="6"/>
    </row>
    <row r="105" spans="1:17" x14ac:dyDescent="0.2">
      <c r="A105" s="234" t="s">
        <v>146</v>
      </c>
      <c r="B105" s="235"/>
      <c r="C105" s="235"/>
      <c r="D105" s="236"/>
      <c r="E105" s="247"/>
      <c r="F105" s="248"/>
      <c r="G105" s="249"/>
      <c r="H105" s="250"/>
      <c r="I105" s="18" t="str">
        <f t="shared" ref="I105:I114" si="7">IF(E105&lt;&gt;"",ROUND((E105-G105),0),"")</f>
        <v/>
      </c>
      <c r="K105" s="216"/>
      <c r="O105" s="106"/>
      <c r="Q105" s="6"/>
    </row>
    <row r="106" spans="1:17" x14ac:dyDescent="0.2">
      <c r="A106" s="229" t="s">
        <v>147</v>
      </c>
      <c r="B106" s="230"/>
      <c r="C106" s="230"/>
      <c r="D106" s="231"/>
      <c r="E106" s="247"/>
      <c r="F106" s="248"/>
      <c r="G106" s="249"/>
      <c r="H106" s="250"/>
      <c r="I106" s="18" t="str">
        <f t="shared" si="7"/>
        <v/>
      </c>
      <c r="K106" s="216"/>
      <c r="M106" s="38" t="s">
        <v>97</v>
      </c>
      <c r="Q106" s="6"/>
    </row>
    <row r="107" spans="1:17" ht="12.75" customHeight="1" x14ac:dyDescent="0.2">
      <c r="A107" s="234" t="s">
        <v>148</v>
      </c>
      <c r="B107" s="235"/>
      <c r="C107" s="235"/>
      <c r="D107" s="236"/>
      <c r="E107" s="247"/>
      <c r="F107" s="248"/>
      <c r="G107" s="249"/>
      <c r="H107" s="250"/>
      <c r="I107" s="18" t="str">
        <f t="shared" si="7"/>
        <v/>
      </c>
      <c r="K107" s="216"/>
      <c r="M107" s="40" t="s">
        <v>111</v>
      </c>
      <c r="Q107" s="6"/>
    </row>
    <row r="108" spans="1:17" x14ac:dyDescent="0.2">
      <c r="A108" s="234" t="s">
        <v>149</v>
      </c>
      <c r="B108" s="235"/>
      <c r="C108" s="235"/>
      <c r="D108" s="236"/>
      <c r="E108" s="247"/>
      <c r="F108" s="248"/>
      <c r="G108" s="249"/>
      <c r="H108" s="250"/>
      <c r="I108" s="18" t="str">
        <f t="shared" si="7"/>
        <v/>
      </c>
      <c r="K108" s="216"/>
      <c r="O108" s="40"/>
    </row>
    <row r="109" spans="1:17" x14ac:dyDescent="0.2">
      <c r="A109" s="229"/>
      <c r="B109" s="230"/>
      <c r="C109" s="230"/>
      <c r="D109" s="231"/>
      <c r="E109" s="247"/>
      <c r="F109" s="248"/>
      <c r="G109" s="249"/>
      <c r="H109" s="250"/>
      <c r="I109" s="18" t="str">
        <f t="shared" si="7"/>
        <v/>
      </c>
      <c r="K109" s="216"/>
      <c r="M109" s="40" t="s">
        <v>76</v>
      </c>
      <c r="Q109" s="6"/>
    </row>
    <row r="110" spans="1:17" x14ac:dyDescent="0.2">
      <c r="A110" s="229"/>
      <c r="B110" s="230"/>
      <c r="C110" s="230"/>
      <c r="D110" s="231"/>
      <c r="E110" s="247"/>
      <c r="F110" s="248"/>
      <c r="G110" s="249"/>
      <c r="H110" s="250"/>
      <c r="I110" s="18" t="str">
        <f t="shared" si="7"/>
        <v/>
      </c>
      <c r="K110" s="216"/>
      <c r="M110" s="40" t="s">
        <v>75</v>
      </c>
      <c r="Q110" s="6"/>
    </row>
    <row r="111" spans="1:17" x14ac:dyDescent="0.2">
      <c r="A111" s="229"/>
      <c r="B111" s="230"/>
      <c r="C111" s="230"/>
      <c r="D111" s="231"/>
      <c r="E111" s="247"/>
      <c r="F111" s="248"/>
      <c r="G111" s="249"/>
      <c r="H111" s="250"/>
      <c r="I111" s="18" t="str">
        <f t="shared" si="7"/>
        <v/>
      </c>
      <c r="K111" s="216"/>
      <c r="Q111" s="6"/>
    </row>
    <row r="112" spans="1:17" ht="12.75" customHeight="1" x14ac:dyDescent="0.2">
      <c r="A112" s="229"/>
      <c r="B112" s="230"/>
      <c r="C112" s="230"/>
      <c r="D112" s="231"/>
      <c r="E112" s="247"/>
      <c r="F112" s="248"/>
      <c r="G112" s="249"/>
      <c r="H112" s="250"/>
      <c r="I112" s="18" t="str">
        <f t="shared" si="7"/>
        <v/>
      </c>
      <c r="K112" s="216"/>
      <c r="Q112" s="6"/>
    </row>
    <row r="113" spans="1:18" x14ac:dyDescent="0.2">
      <c r="A113" s="229"/>
      <c r="B113" s="230"/>
      <c r="C113" s="230"/>
      <c r="D113" s="231"/>
      <c r="E113" s="247"/>
      <c r="F113" s="248"/>
      <c r="G113" s="249"/>
      <c r="H113" s="250"/>
      <c r="I113" s="18" t="str">
        <f t="shared" si="7"/>
        <v/>
      </c>
      <c r="K113" s="216"/>
    </row>
    <row r="114" spans="1:18" x14ac:dyDescent="0.2">
      <c r="A114" s="229"/>
      <c r="B114" s="230"/>
      <c r="C114" s="230"/>
      <c r="D114" s="231"/>
      <c r="E114" s="247"/>
      <c r="F114" s="248"/>
      <c r="G114" s="249"/>
      <c r="H114" s="250"/>
      <c r="I114" s="18" t="str">
        <f t="shared" si="7"/>
        <v/>
      </c>
      <c r="K114" s="216"/>
      <c r="O114" s="40"/>
      <c r="P114" s="40"/>
      <c r="Q114" s="40"/>
      <c r="R114" s="40"/>
    </row>
    <row r="115" spans="1:18" ht="13.5" thickBot="1" x14ac:dyDescent="0.25">
      <c r="A115" s="142" t="s">
        <v>46</v>
      </c>
      <c r="B115" s="143"/>
      <c r="C115" s="143"/>
      <c r="D115" s="157"/>
      <c r="E115" s="242">
        <f>SUM(E104:F114)</f>
        <v>0</v>
      </c>
      <c r="F115" s="243"/>
      <c r="G115" s="242">
        <f>SUM(G104:H114)</f>
        <v>0</v>
      </c>
      <c r="H115" s="243"/>
      <c r="I115" s="27">
        <f>ROUND(SUM(I104:I114),0)</f>
        <v>0</v>
      </c>
      <c r="K115" s="216"/>
      <c r="M115" s="111"/>
      <c r="O115" s="40"/>
      <c r="P115" s="40"/>
      <c r="Q115" s="40"/>
      <c r="R115" s="40"/>
    </row>
    <row r="116" spans="1:18" x14ac:dyDescent="0.2">
      <c r="A116" s="49" t="s">
        <v>61</v>
      </c>
      <c r="D116" s="38"/>
      <c r="E116" s="38"/>
      <c r="F116" s="38"/>
      <c r="G116" s="38"/>
      <c r="H116" s="38"/>
      <c r="I116" s="38"/>
      <c r="K116" s="216"/>
      <c r="M116" s="111"/>
    </row>
    <row r="117" spans="1:18" x14ac:dyDescent="0.2">
      <c r="A117" s="286"/>
      <c r="B117" s="286"/>
      <c r="C117" s="286"/>
      <c r="D117" s="286"/>
      <c r="E117" s="286"/>
      <c r="F117" s="286"/>
      <c r="G117" s="286"/>
      <c r="H117" s="286"/>
      <c r="I117" s="286"/>
      <c r="K117" s="216"/>
      <c r="M117" s="111"/>
    </row>
    <row r="118" spans="1:18" ht="16.5" customHeight="1" x14ac:dyDescent="0.2">
      <c r="A118" s="286"/>
      <c r="B118" s="286"/>
      <c r="C118" s="286"/>
      <c r="D118" s="286"/>
      <c r="E118" s="286"/>
      <c r="F118" s="286"/>
      <c r="G118" s="286"/>
      <c r="H118" s="286"/>
      <c r="I118" s="286"/>
      <c r="K118" s="216"/>
      <c r="M118" s="111"/>
    </row>
    <row r="119" spans="1:18" x14ac:dyDescent="0.2">
      <c r="A119" s="136" t="s">
        <v>101</v>
      </c>
      <c r="B119" s="151"/>
      <c r="C119" s="151"/>
      <c r="D119" s="152"/>
      <c r="E119" s="244" t="s">
        <v>123</v>
      </c>
      <c r="F119" s="245"/>
      <c r="G119" s="244" t="s">
        <v>131</v>
      </c>
      <c r="H119" s="246"/>
      <c r="I119" s="120" t="s">
        <v>124</v>
      </c>
      <c r="K119" s="216"/>
      <c r="M119" s="107"/>
      <c r="N119" s="107"/>
    </row>
    <row r="120" spans="1:18" x14ac:dyDescent="0.2">
      <c r="A120" s="154"/>
      <c r="B120" s="155"/>
      <c r="C120" s="155"/>
      <c r="D120" s="156"/>
      <c r="E120" s="232">
        <v>1000</v>
      </c>
      <c r="F120" s="233"/>
      <c r="G120" s="232">
        <v>1000</v>
      </c>
      <c r="H120" s="233"/>
      <c r="I120" s="25">
        <v>1000</v>
      </c>
      <c r="K120" s="216"/>
      <c r="M120" s="107"/>
      <c r="N120" s="107"/>
    </row>
    <row r="121" spans="1:18" x14ac:dyDescent="0.2">
      <c r="A121" s="229"/>
      <c r="B121" s="230"/>
      <c r="C121" s="230"/>
      <c r="D121" s="231"/>
      <c r="E121" s="249"/>
      <c r="F121" s="250"/>
      <c r="G121" s="292"/>
      <c r="H121" s="250"/>
      <c r="I121" s="18" t="str">
        <f>IF(E121&lt;&gt;"",ROUND((E121-G121),0),"")</f>
        <v/>
      </c>
      <c r="K121" s="216"/>
      <c r="M121" s="109"/>
      <c r="N121" s="109"/>
    </row>
    <row r="122" spans="1:18" x14ac:dyDescent="0.2">
      <c r="A122" s="229"/>
      <c r="B122" s="230"/>
      <c r="C122" s="230"/>
      <c r="D122" s="231"/>
      <c r="E122" s="249"/>
      <c r="F122" s="250"/>
      <c r="G122" s="292"/>
      <c r="H122" s="250"/>
      <c r="I122" s="18" t="str">
        <f>IF(E122&lt;&gt;"",ROUND((E122-G122),0),"")</f>
        <v/>
      </c>
      <c r="K122" s="216"/>
    </row>
    <row r="123" spans="1:18" ht="13.5" thickBot="1" x14ac:dyDescent="0.25">
      <c r="A123" s="142" t="s">
        <v>66</v>
      </c>
      <c r="B123" s="143"/>
      <c r="C123" s="143"/>
      <c r="D123" s="157"/>
      <c r="E123" s="293">
        <f>SUM(E121:F122)</f>
        <v>0</v>
      </c>
      <c r="F123" s="294"/>
      <c r="G123" s="293">
        <f>SUM(G121:H122)</f>
        <v>0</v>
      </c>
      <c r="H123" s="294"/>
      <c r="I123" s="27">
        <f>ROUND(SUM(I121:I122),0)</f>
        <v>0</v>
      </c>
      <c r="K123" s="216"/>
    </row>
    <row r="124" spans="1:18" x14ac:dyDescent="0.2">
      <c r="A124" s="49" t="s">
        <v>62</v>
      </c>
      <c r="B124" s="158"/>
      <c r="C124" s="158"/>
      <c r="D124" s="6"/>
      <c r="E124" s="6"/>
      <c r="F124" s="6"/>
      <c r="G124" s="6"/>
      <c r="H124" s="6"/>
      <c r="I124" s="6"/>
      <c r="K124" s="216"/>
    </row>
    <row r="125" spans="1:18" x14ac:dyDescent="0.2">
      <c r="A125" s="285"/>
      <c r="B125" s="285"/>
      <c r="C125" s="285"/>
      <c r="D125" s="285"/>
      <c r="E125" s="285"/>
      <c r="F125" s="285"/>
      <c r="G125" s="285"/>
      <c r="H125" s="285"/>
      <c r="I125" s="285"/>
      <c r="K125" s="216"/>
    </row>
    <row r="126" spans="1:18" x14ac:dyDescent="0.2">
      <c r="A126" s="285"/>
      <c r="B126" s="285"/>
      <c r="C126" s="285"/>
      <c r="D126" s="285"/>
      <c r="E126" s="285"/>
      <c r="F126" s="285"/>
      <c r="G126" s="285"/>
      <c r="H126" s="285"/>
      <c r="I126" s="285"/>
      <c r="K126" s="216"/>
    </row>
    <row r="127" spans="1:18" ht="12.75" customHeight="1" x14ac:dyDescent="0.2">
      <c r="A127" s="296" t="s">
        <v>102</v>
      </c>
      <c r="B127" s="151"/>
      <c r="C127" s="244" t="s">
        <v>123</v>
      </c>
      <c r="D127" s="246"/>
      <c r="E127" s="245"/>
      <c r="F127" s="244" t="s">
        <v>131</v>
      </c>
      <c r="G127" s="246"/>
      <c r="H127" s="245"/>
      <c r="I127" s="120" t="s">
        <v>124</v>
      </c>
      <c r="K127" s="216"/>
      <c r="M127" s="49" t="s">
        <v>173</v>
      </c>
    </row>
    <row r="128" spans="1:18" ht="12.75" customHeight="1" x14ac:dyDescent="0.2">
      <c r="A128" s="297"/>
      <c r="B128" s="48"/>
      <c r="C128" s="308"/>
      <c r="D128" s="309"/>
      <c r="E128" s="310"/>
      <c r="F128" s="308"/>
      <c r="G128" s="309"/>
      <c r="H128" s="310"/>
      <c r="I128" s="25">
        <v>1000</v>
      </c>
      <c r="K128" s="216"/>
      <c r="M128" s="49"/>
    </row>
    <row r="129" spans="1:21" x14ac:dyDescent="0.2">
      <c r="A129" s="159" t="s">
        <v>112</v>
      </c>
      <c r="B129" s="160"/>
      <c r="C129" s="161" t="s">
        <v>92</v>
      </c>
      <c r="D129" s="162" t="s">
        <v>139</v>
      </c>
      <c r="E129" s="25">
        <v>1000</v>
      </c>
      <c r="F129" s="163" t="s">
        <v>92</v>
      </c>
      <c r="G129" s="163" t="s">
        <v>139</v>
      </c>
      <c r="H129" s="25">
        <v>1000</v>
      </c>
      <c r="I129" s="164"/>
      <c r="K129" s="216"/>
      <c r="M129" s="23" t="s">
        <v>104</v>
      </c>
      <c r="N129" s="165"/>
    </row>
    <row r="130" spans="1:21" ht="27.75" customHeight="1" x14ac:dyDescent="0.2">
      <c r="A130" s="166" t="s">
        <v>94</v>
      </c>
      <c r="B130" s="167"/>
      <c r="C130" s="33"/>
      <c r="D130" s="30">
        <f>IF(C130=0,0,E14)</f>
        <v>0</v>
      </c>
      <c r="E130" s="35">
        <f>IF(C130&lt;&gt;"",ROUND((C130*D130),0),0)</f>
        <v>0</v>
      </c>
      <c r="F130" s="34"/>
      <c r="G130" s="36">
        <f>IF(F130=0,0,G14)</f>
        <v>0</v>
      </c>
      <c r="H130" s="35">
        <f>IF(F130&lt;&gt;"",ROUND((F130*G130),0),0)</f>
        <v>0</v>
      </c>
      <c r="I130" s="31">
        <f>IF(E130&lt;&gt;"",ROUND((E130-H130),0),"")</f>
        <v>0</v>
      </c>
      <c r="K130" s="216"/>
      <c r="M130" s="283" t="s">
        <v>114</v>
      </c>
      <c r="N130" s="283"/>
      <c r="O130" s="283"/>
      <c r="P130" s="283"/>
      <c r="Q130" s="283"/>
      <c r="R130" s="283"/>
      <c r="S130" s="283"/>
      <c r="T130" s="283"/>
      <c r="U130" s="283"/>
    </row>
    <row r="131" spans="1:21" x14ac:dyDescent="0.2">
      <c r="A131" s="159" t="s">
        <v>113</v>
      </c>
      <c r="B131" s="160"/>
      <c r="C131" s="168" t="s">
        <v>92</v>
      </c>
      <c r="D131" s="169" t="s">
        <v>105</v>
      </c>
      <c r="E131" s="170"/>
      <c r="F131" s="171" t="s">
        <v>92</v>
      </c>
      <c r="G131" s="172" t="s">
        <v>105</v>
      </c>
      <c r="H131" s="173"/>
      <c r="I131" s="174"/>
      <c r="K131" s="216"/>
      <c r="M131" s="283"/>
      <c r="N131" s="283"/>
      <c r="O131" s="283"/>
      <c r="P131" s="283"/>
      <c r="Q131" s="283"/>
      <c r="R131" s="283"/>
      <c r="S131" s="283"/>
      <c r="T131" s="283"/>
      <c r="U131" s="283"/>
    </row>
    <row r="132" spans="1:21" ht="38.25" x14ac:dyDescent="0.2">
      <c r="A132" s="175" t="s">
        <v>103</v>
      </c>
      <c r="B132" s="176"/>
      <c r="C132" s="34"/>
      <c r="D132" s="36">
        <f>IF(C132=0,0,+E19-E15)</f>
        <v>0</v>
      </c>
      <c r="E132" s="35">
        <f>IF(C132&lt;&gt;"",ROUND((C132*D132),0),0)</f>
        <v>0</v>
      </c>
      <c r="F132" s="34"/>
      <c r="G132" s="36">
        <f>IF(F132=0,0,+G19-G15)</f>
        <v>0</v>
      </c>
      <c r="H132" s="35">
        <f>IF(F132&lt;&gt;"",ROUND((F132*G132),0),0)</f>
        <v>0</v>
      </c>
      <c r="I132" s="31">
        <f>IF(E132&lt;&gt;"",ROUND((E132-H132),0),"")</f>
        <v>0</v>
      </c>
      <c r="K132" s="216"/>
      <c r="M132" s="283"/>
      <c r="N132" s="283"/>
      <c r="O132" s="283"/>
      <c r="P132" s="283"/>
      <c r="Q132" s="283"/>
      <c r="R132" s="283"/>
      <c r="S132" s="283"/>
      <c r="T132" s="283"/>
      <c r="U132" s="283"/>
    </row>
    <row r="133" spans="1:21" x14ac:dyDescent="0.2">
      <c r="A133" s="287" t="s">
        <v>82</v>
      </c>
      <c r="B133" s="288"/>
      <c r="C133" s="288"/>
      <c r="D133" s="228"/>
      <c r="E133" s="228"/>
      <c r="F133" s="228"/>
      <c r="G133" s="228"/>
      <c r="H133" s="228"/>
      <c r="I133" s="289"/>
      <c r="K133" s="216"/>
      <c r="M133" s="283"/>
      <c r="N133" s="283"/>
      <c r="O133" s="283"/>
      <c r="P133" s="283"/>
      <c r="Q133" s="283"/>
      <c r="R133" s="283"/>
      <c r="S133" s="283"/>
      <c r="T133" s="283"/>
      <c r="U133" s="283"/>
    </row>
    <row r="134" spans="1:21" x14ac:dyDescent="0.2">
      <c r="A134" s="302"/>
      <c r="B134" s="228"/>
      <c r="C134" s="228"/>
      <c r="D134" s="228"/>
      <c r="E134" s="228"/>
      <c r="F134" s="228"/>
      <c r="G134" s="228"/>
      <c r="H134" s="228"/>
      <c r="I134" s="289"/>
      <c r="K134" s="216"/>
      <c r="M134" s="283"/>
      <c r="N134" s="283"/>
      <c r="O134" s="283"/>
      <c r="P134" s="283"/>
      <c r="Q134" s="283"/>
      <c r="R134" s="283"/>
      <c r="S134" s="283"/>
      <c r="T134" s="283"/>
      <c r="U134" s="283"/>
    </row>
    <row r="135" spans="1:21" x14ac:dyDescent="0.2">
      <c r="A135" s="302"/>
      <c r="B135" s="228"/>
      <c r="C135" s="228"/>
      <c r="D135" s="228"/>
      <c r="E135" s="228"/>
      <c r="F135" s="228"/>
      <c r="G135" s="228"/>
      <c r="H135" s="228"/>
      <c r="I135" s="289"/>
      <c r="K135" s="216"/>
      <c r="M135" s="23" t="s">
        <v>100</v>
      </c>
      <c r="N135" s="165"/>
    </row>
    <row r="136" spans="1:21" x14ac:dyDescent="0.2">
      <c r="A136" s="302"/>
      <c r="B136" s="228"/>
      <c r="C136" s="228"/>
      <c r="D136" s="228"/>
      <c r="E136" s="228"/>
      <c r="F136" s="228"/>
      <c r="G136" s="228"/>
      <c r="H136" s="228"/>
      <c r="I136" s="289"/>
      <c r="K136" s="216"/>
      <c r="M136" s="23" t="s">
        <v>90</v>
      </c>
    </row>
    <row r="137" spans="1:21" ht="1.5" customHeight="1" x14ac:dyDescent="0.2">
      <c r="A137" s="303"/>
      <c r="B137" s="284"/>
      <c r="C137" s="284"/>
      <c r="D137" s="284"/>
      <c r="E137" s="284"/>
      <c r="F137" s="284"/>
      <c r="G137" s="284"/>
      <c r="H137" s="284"/>
      <c r="I137" s="304"/>
      <c r="K137" s="216"/>
      <c r="N137" s="109"/>
    </row>
    <row r="138" spans="1:21" x14ac:dyDescent="0.2">
      <c r="A138" s="110"/>
      <c r="B138" s="110"/>
      <c r="C138" s="110"/>
      <c r="D138" s="110"/>
      <c r="E138" s="110"/>
      <c r="F138" s="110"/>
      <c r="G138" s="110"/>
      <c r="H138" s="110"/>
      <c r="I138" s="110"/>
      <c r="K138" s="216"/>
      <c r="N138" s="109"/>
    </row>
    <row r="139" spans="1:21" x14ac:dyDescent="0.2">
      <c r="A139" s="153" t="s">
        <v>172</v>
      </c>
      <c r="B139" s="153"/>
      <c r="C139" s="153"/>
      <c r="D139" s="153"/>
      <c r="E139" s="153"/>
      <c r="F139" s="153"/>
      <c r="G139" s="153"/>
      <c r="H139" s="153"/>
      <c r="I139" s="153"/>
      <c r="K139" s="216"/>
    </row>
    <row r="140" spans="1:21" ht="27" customHeight="1" x14ac:dyDescent="0.2">
      <c r="A140" s="290" t="s">
        <v>144</v>
      </c>
      <c r="B140" s="291"/>
      <c r="C140" s="291"/>
      <c r="D140" s="291"/>
      <c r="E140" s="291"/>
      <c r="F140" s="291"/>
      <c r="G140" s="291"/>
      <c r="H140" s="291"/>
      <c r="I140" s="291"/>
      <c r="K140" s="216"/>
      <c r="M140" s="111" t="s">
        <v>145</v>
      </c>
    </row>
    <row r="141" spans="1:21" ht="36" x14ac:dyDescent="0.2">
      <c r="A141" s="177" t="s">
        <v>65</v>
      </c>
      <c r="B141" s="178" t="s">
        <v>68</v>
      </c>
      <c r="C141" s="179" t="s">
        <v>78</v>
      </c>
      <c r="D141" s="179" t="s">
        <v>140</v>
      </c>
      <c r="E141" s="179" t="s">
        <v>60</v>
      </c>
      <c r="F141" s="179"/>
      <c r="G141" s="179"/>
      <c r="H141" s="179"/>
      <c r="I141" s="180" t="s">
        <v>138</v>
      </c>
      <c r="K141" s="216"/>
      <c r="M141" s="111" t="s">
        <v>77</v>
      </c>
    </row>
    <row r="142" spans="1:21" x14ac:dyDescent="0.2">
      <c r="A142" s="181"/>
      <c r="B142" s="182"/>
      <c r="C142" s="183">
        <v>1000</v>
      </c>
      <c r="D142" s="183">
        <v>1000</v>
      </c>
      <c r="E142" s="183">
        <v>1000</v>
      </c>
      <c r="F142" s="183"/>
      <c r="G142" s="183"/>
      <c r="H142" s="183"/>
      <c r="I142" s="184">
        <v>1000</v>
      </c>
      <c r="K142" s="216"/>
    </row>
    <row r="143" spans="1:21" x14ac:dyDescent="0.2">
      <c r="A143" s="185" t="s">
        <v>9</v>
      </c>
      <c r="B143" s="12">
        <f t="shared" ref="B143:B151" si="8">+I143-C143-D143-E143</f>
        <v>0</v>
      </c>
      <c r="C143" s="9"/>
      <c r="D143" s="9"/>
      <c r="E143" s="12">
        <f>+I143-C143-D143</f>
        <v>0</v>
      </c>
      <c r="F143" s="12"/>
      <c r="G143" s="12"/>
      <c r="H143" s="12"/>
      <c r="I143" s="16">
        <f t="shared" ref="I143:I149" si="9">E14</f>
        <v>0</v>
      </c>
      <c r="K143" s="216"/>
      <c r="M143" s="40" t="s">
        <v>72</v>
      </c>
    </row>
    <row r="144" spans="1:21" x14ac:dyDescent="0.2">
      <c r="A144" s="186" t="s">
        <v>45</v>
      </c>
      <c r="B144" s="12">
        <f t="shared" si="8"/>
        <v>0</v>
      </c>
      <c r="C144" s="9"/>
      <c r="D144" s="9"/>
      <c r="E144" s="12">
        <f>+I144-C144-D144</f>
        <v>0</v>
      </c>
      <c r="F144" s="12"/>
      <c r="G144" s="12"/>
      <c r="H144" s="12"/>
      <c r="I144" s="16">
        <f t="shared" si="9"/>
        <v>0</v>
      </c>
      <c r="K144" s="216"/>
    </row>
    <row r="145" spans="1:18" x14ac:dyDescent="0.2">
      <c r="A145" s="186" t="s">
        <v>59</v>
      </c>
      <c r="B145" s="12">
        <f t="shared" si="8"/>
        <v>0</v>
      </c>
      <c r="C145" s="9"/>
      <c r="D145" s="9"/>
      <c r="E145" s="12">
        <f>+I145-C145-D145</f>
        <v>0</v>
      </c>
      <c r="F145" s="12"/>
      <c r="G145" s="12"/>
      <c r="H145" s="12"/>
      <c r="I145" s="16">
        <f t="shared" si="9"/>
        <v>0</v>
      </c>
      <c r="K145" s="216"/>
    </row>
    <row r="146" spans="1:18" x14ac:dyDescent="0.2">
      <c r="A146" s="187" t="s">
        <v>46</v>
      </c>
      <c r="B146" s="12">
        <f t="shared" si="8"/>
        <v>0</v>
      </c>
      <c r="C146" s="9"/>
      <c r="D146" s="9"/>
      <c r="E146" s="12">
        <f>+I146-C146-D146</f>
        <v>0</v>
      </c>
      <c r="F146" s="12"/>
      <c r="G146" s="12"/>
      <c r="H146" s="12"/>
      <c r="I146" s="16">
        <f t="shared" si="9"/>
        <v>0</v>
      </c>
      <c r="K146" s="216"/>
    </row>
    <row r="147" spans="1:18" x14ac:dyDescent="0.2">
      <c r="A147" s="187" t="s">
        <v>6</v>
      </c>
      <c r="B147" s="12">
        <f t="shared" si="8"/>
        <v>0</v>
      </c>
      <c r="C147" s="9"/>
      <c r="D147" s="9"/>
      <c r="E147" s="12">
        <f>+I147-C147-D147</f>
        <v>0</v>
      </c>
      <c r="F147" s="12"/>
      <c r="G147" s="12"/>
      <c r="H147" s="12"/>
      <c r="I147" s="16">
        <f t="shared" si="9"/>
        <v>0</v>
      </c>
      <c r="K147" s="216"/>
    </row>
    <row r="148" spans="1:18" x14ac:dyDescent="0.2">
      <c r="A148" s="188" t="s">
        <v>67</v>
      </c>
      <c r="B148" s="12">
        <f t="shared" si="8"/>
        <v>0</v>
      </c>
      <c r="C148" s="13">
        <f t="shared" ref="C148:E148" si="10">SUM(C143:C147)</f>
        <v>0</v>
      </c>
      <c r="D148" s="13">
        <f t="shared" si="10"/>
        <v>0</v>
      </c>
      <c r="E148" s="13">
        <f t="shared" si="10"/>
        <v>0</v>
      </c>
      <c r="F148" s="13"/>
      <c r="G148" s="13"/>
      <c r="H148" s="13"/>
      <c r="I148" s="16">
        <f t="shared" si="9"/>
        <v>0</v>
      </c>
      <c r="K148" s="216"/>
    </row>
    <row r="149" spans="1:18" x14ac:dyDescent="0.2">
      <c r="A149" s="189" t="s">
        <v>98</v>
      </c>
      <c r="B149" s="12">
        <f t="shared" si="8"/>
        <v>0</v>
      </c>
      <c r="C149" s="9"/>
      <c r="D149" s="9"/>
      <c r="E149" s="12">
        <f>+I149-C149-D149</f>
        <v>0</v>
      </c>
      <c r="F149" s="12"/>
      <c r="G149" s="12"/>
      <c r="H149" s="12"/>
      <c r="I149" s="16">
        <f t="shared" si="9"/>
        <v>0</v>
      </c>
      <c r="K149" s="216"/>
      <c r="N149" s="6"/>
      <c r="O149" s="6"/>
      <c r="P149" s="6"/>
      <c r="Q149" s="6"/>
      <c r="R149" s="6"/>
    </row>
    <row r="150" spans="1:18" x14ac:dyDescent="0.2">
      <c r="A150" s="188" t="s">
        <v>10</v>
      </c>
      <c r="B150" s="12">
        <f t="shared" si="8"/>
        <v>0</v>
      </c>
      <c r="C150" s="13">
        <f>+C148+C149</f>
        <v>0</v>
      </c>
      <c r="D150" s="13">
        <f t="shared" ref="D150:I150" si="11">+D148+D149</f>
        <v>0</v>
      </c>
      <c r="E150" s="13">
        <f t="shared" si="11"/>
        <v>0</v>
      </c>
      <c r="F150" s="13"/>
      <c r="G150" s="13"/>
      <c r="H150" s="13"/>
      <c r="I150" s="17">
        <f t="shared" si="11"/>
        <v>0</v>
      </c>
      <c r="K150" s="216"/>
    </row>
    <row r="151" spans="1:18" x14ac:dyDescent="0.2">
      <c r="A151" s="188" t="s">
        <v>1</v>
      </c>
      <c r="B151" s="12">
        <f t="shared" si="8"/>
        <v>0</v>
      </c>
      <c r="C151" s="13">
        <f>+C150</f>
        <v>0</v>
      </c>
      <c r="D151" s="13">
        <f>+D150</f>
        <v>0</v>
      </c>
      <c r="E151" s="13">
        <f>+E150</f>
        <v>0</v>
      </c>
      <c r="F151" s="13"/>
      <c r="G151" s="13"/>
      <c r="H151" s="13"/>
      <c r="I151" s="17">
        <f>+I150</f>
        <v>0</v>
      </c>
      <c r="K151" s="216"/>
      <c r="M151" s="49"/>
    </row>
    <row r="152" spans="1:18" ht="18" customHeight="1" x14ac:dyDescent="0.2">
      <c r="A152" s="190"/>
      <c r="B152" s="191"/>
      <c r="C152" s="10"/>
      <c r="D152" s="10"/>
      <c r="E152" s="10"/>
      <c r="F152" s="10"/>
      <c r="G152" s="10"/>
      <c r="H152" s="10"/>
      <c r="I152" s="10"/>
      <c r="K152" s="216"/>
    </row>
    <row r="153" spans="1:18" x14ac:dyDescent="0.2">
      <c r="A153" s="192" t="s">
        <v>3</v>
      </c>
      <c r="B153" s="193"/>
      <c r="C153" s="11"/>
      <c r="D153" s="11"/>
      <c r="E153" s="11">
        <f>E151-F27</f>
        <v>0</v>
      </c>
      <c r="F153" s="11"/>
      <c r="G153" s="11"/>
      <c r="H153" s="11"/>
      <c r="I153" s="11">
        <f>+I151-E21</f>
        <v>0</v>
      </c>
      <c r="K153" s="216"/>
      <c r="M153" s="40" t="s">
        <v>71</v>
      </c>
    </row>
    <row r="154" spans="1:18" x14ac:dyDescent="0.2">
      <c r="B154" s="194"/>
      <c r="C154" s="7"/>
      <c r="D154" s="7"/>
      <c r="E154" s="7"/>
      <c r="F154" s="7"/>
      <c r="G154" s="7"/>
      <c r="H154" s="7"/>
      <c r="I154" s="7"/>
      <c r="K154" s="216"/>
      <c r="M154" s="195" t="s">
        <v>70</v>
      </c>
    </row>
    <row r="155" spans="1:18" x14ac:dyDescent="0.2">
      <c r="A155" s="49" t="s">
        <v>85</v>
      </c>
      <c r="B155" s="110"/>
      <c r="C155" s="8"/>
      <c r="D155" s="8"/>
      <c r="E155" s="8"/>
      <c r="F155" s="8"/>
      <c r="G155" s="8"/>
      <c r="H155" s="8"/>
      <c r="I155" s="8"/>
      <c r="K155" s="216"/>
      <c r="M155" s="195" t="s">
        <v>73</v>
      </c>
    </row>
    <row r="156" spans="1:18" x14ac:dyDescent="0.2">
      <c r="A156" s="283"/>
      <c r="B156" s="283"/>
      <c r="C156" s="283"/>
      <c r="D156" s="283"/>
      <c r="E156" s="283"/>
      <c r="F156" s="283"/>
      <c r="G156" s="283"/>
      <c r="H156" s="283"/>
      <c r="I156" s="283"/>
      <c r="K156" s="216"/>
      <c r="M156" s="49" t="s">
        <v>86</v>
      </c>
    </row>
    <row r="157" spans="1:18" ht="15" customHeight="1" x14ac:dyDescent="0.2">
      <c r="A157" s="283"/>
      <c r="B157" s="283"/>
      <c r="C157" s="283"/>
      <c r="D157" s="283"/>
      <c r="E157" s="283"/>
      <c r="F157" s="283"/>
      <c r="G157" s="283"/>
      <c r="H157" s="283"/>
      <c r="I157" s="283"/>
      <c r="K157" s="216"/>
      <c r="M157" s="111" t="s">
        <v>89</v>
      </c>
    </row>
    <row r="158" spans="1:18" ht="6" customHeight="1" thickBot="1" x14ac:dyDescent="0.25">
      <c r="A158" s="196"/>
      <c r="B158" s="196"/>
      <c r="C158" s="196"/>
      <c r="D158" s="197"/>
      <c r="E158" s="197"/>
      <c r="F158" s="197"/>
      <c r="G158" s="197"/>
      <c r="H158" s="197"/>
      <c r="I158" s="197"/>
      <c r="J158" s="197"/>
      <c r="K158" s="216"/>
    </row>
    <row r="159" spans="1:18" x14ac:dyDescent="0.2">
      <c r="M159" s="38"/>
    </row>
  </sheetData>
  <sheetProtection formatCells="0" formatRows="0" insertRows="0"/>
  <mergeCells count="196">
    <mergeCell ref="M76:T77"/>
    <mergeCell ref="A52:D52"/>
    <mergeCell ref="D81:D82"/>
    <mergeCell ref="C81:C82"/>
    <mergeCell ref="C127:E128"/>
    <mergeCell ref="F127:H128"/>
    <mergeCell ref="A127:A128"/>
    <mergeCell ref="B4:I4"/>
    <mergeCell ref="B5:I5"/>
    <mergeCell ref="M5:P5"/>
    <mergeCell ref="A49:I49"/>
    <mergeCell ref="A64:I64"/>
    <mergeCell ref="A76:I76"/>
    <mergeCell ref="M60:O61"/>
    <mergeCell ref="A20:C20"/>
    <mergeCell ref="A24:A25"/>
    <mergeCell ref="M49:N49"/>
    <mergeCell ref="C16:D16"/>
    <mergeCell ref="A53:D53"/>
    <mergeCell ref="A54:D54"/>
    <mergeCell ref="G84:H84"/>
    <mergeCell ref="E84:F84"/>
    <mergeCell ref="A56:D56"/>
    <mergeCell ref="A55:D55"/>
    <mergeCell ref="A11:A12"/>
    <mergeCell ref="A30:B30"/>
    <mergeCell ref="A31:B31"/>
    <mergeCell ref="A33:B33"/>
    <mergeCell ref="A34:B34"/>
    <mergeCell ref="M130:U134"/>
    <mergeCell ref="A134:I137"/>
    <mergeCell ref="G11:H11"/>
    <mergeCell ref="G12:H12"/>
    <mergeCell ref="G13:H13"/>
    <mergeCell ref="G14:H14"/>
    <mergeCell ref="G15:H15"/>
    <mergeCell ref="E19:F19"/>
    <mergeCell ref="E20:F20"/>
    <mergeCell ref="E21:F21"/>
    <mergeCell ref="E11:F11"/>
    <mergeCell ref="E12:F12"/>
    <mergeCell ref="E14:F14"/>
    <mergeCell ref="E15:F15"/>
    <mergeCell ref="E16:F16"/>
    <mergeCell ref="E17:F17"/>
    <mergeCell ref="E18:F18"/>
    <mergeCell ref="A156:I157"/>
    <mergeCell ref="A100:I101"/>
    <mergeCell ref="A91:I93"/>
    <mergeCell ref="A125:I126"/>
    <mergeCell ref="A117:I118"/>
    <mergeCell ref="A133:I133"/>
    <mergeCell ref="A140:I140"/>
    <mergeCell ref="E121:F121"/>
    <mergeCell ref="E122:F122"/>
    <mergeCell ref="G121:H121"/>
    <mergeCell ref="G122:H122"/>
    <mergeCell ref="E123:F123"/>
    <mergeCell ref="G123:H123"/>
    <mergeCell ref="E98:F98"/>
    <mergeCell ref="G98:H98"/>
    <mergeCell ref="E102:F102"/>
    <mergeCell ref="G102:H102"/>
    <mergeCell ref="E103:F103"/>
    <mergeCell ref="G103:H103"/>
    <mergeCell ref="E96:F96"/>
    <mergeCell ref="E97:F97"/>
    <mergeCell ref="G96:H96"/>
    <mergeCell ref="G97:H97"/>
    <mergeCell ref="G114:H114"/>
    <mergeCell ref="G21:H21"/>
    <mergeCell ref="E13:F13"/>
    <mergeCell ref="E50:F50"/>
    <mergeCell ref="E51:F51"/>
    <mergeCell ref="G16:H16"/>
    <mergeCell ref="G17:H17"/>
    <mergeCell ref="G18:H18"/>
    <mergeCell ref="G19:H19"/>
    <mergeCell ref="G20:H20"/>
    <mergeCell ref="A43:I43"/>
    <mergeCell ref="E24:F24"/>
    <mergeCell ref="G24:H24"/>
    <mergeCell ref="E26:F26"/>
    <mergeCell ref="G26:H26"/>
    <mergeCell ref="E58:F58"/>
    <mergeCell ref="G58:H58"/>
    <mergeCell ref="E60:F60"/>
    <mergeCell ref="G60:H60"/>
    <mergeCell ref="E57:F57"/>
    <mergeCell ref="G50:H50"/>
    <mergeCell ref="G51:H51"/>
    <mergeCell ref="G52:H52"/>
    <mergeCell ref="G53:H53"/>
    <mergeCell ref="G54:H54"/>
    <mergeCell ref="G55:H55"/>
    <mergeCell ref="G56:H56"/>
    <mergeCell ref="G57:H57"/>
    <mergeCell ref="E52:F52"/>
    <mergeCell ref="E53:F53"/>
    <mergeCell ref="E54:F54"/>
    <mergeCell ref="E55:F55"/>
    <mergeCell ref="E56:F56"/>
    <mergeCell ref="G66:H66"/>
    <mergeCell ref="G68:H68"/>
    <mergeCell ref="G69:H69"/>
    <mergeCell ref="G70:H70"/>
    <mergeCell ref="G71:H71"/>
    <mergeCell ref="G73:H73"/>
    <mergeCell ref="G74:H74"/>
    <mergeCell ref="G75:H75"/>
    <mergeCell ref="E67:F67"/>
    <mergeCell ref="G67:H67"/>
    <mergeCell ref="E66:F66"/>
    <mergeCell ref="E68:F68"/>
    <mergeCell ref="E69:F69"/>
    <mergeCell ref="E70:F70"/>
    <mergeCell ref="E71:F71"/>
    <mergeCell ref="A77:I79"/>
    <mergeCell ref="E81:F81"/>
    <mergeCell ref="G81:H81"/>
    <mergeCell ref="E82:F82"/>
    <mergeCell ref="G82:H82"/>
    <mergeCell ref="E72:F72"/>
    <mergeCell ref="E73:F73"/>
    <mergeCell ref="E74:F74"/>
    <mergeCell ref="E75:F75"/>
    <mergeCell ref="G72:H72"/>
    <mergeCell ref="G83:H83"/>
    <mergeCell ref="G85:H85"/>
    <mergeCell ref="G86:H86"/>
    <mergeCell ref="G87:H87"/>
    <mergeCell ref="G88:H88"/>
    <mergeCell ref="E83:F83"/>
    <mergeCell ref="E85:F85"/>
    <mergeCell ref="E86:F86"/>
    <mergeCell ref="E87:F87"/>
    <mergeCell ref="E88:F88"/>
    <mergeCell ref="E108:F108"/>
    <mergeCell ref="E109:F109"/>
    <mergeCell ref="E110:F110"/>
    <mergeCell ref="E111:F111"/>
    <mergeCell ref="E112:F112"/>
    <mergeCell ref="G89:H89"/>
    <mergeCell ref="E89:F89"/>
    <mergeCell ref="E94:F94"/>
    <mergeCell ref="G94:H94"/>
    <mergeCell ref="E95:F95"/>
    <mergeCell ref="G95:H95"/>
    <mergeCell ref="E115:F115"/>
    <mergeCell ref="G115:H115"/>
    <mergeCell ref="E119:F119"/>
    <mergeCell ref="G119:H119"/>
    <mergeCell ref="E120:F120"/>
    <mergeCell ref="G120:H120"/>
    <mergeCell ref="M68:O69"/>
    <mergeCell ref="M96:O97"/>
    <mergeCell ref="E113:F113"/>
    <mergeCell ref="E114:F114"/>
    <mergeCell ref="G113:H113"/>
    <mergeCell ref="G112:H112"/>
    <mergeCell ref="G111:H111"/>
    <mergeCell ref="G109:H109"/>
    <mergeCell ref="G110:H110"/>
    <mergeCell ref="G104:H104"/>
    <mergeCell ref="G105:H105"/>
    <mergeCell ref="G106:H106"/>
    <mergeCell ref="G107:H107"/>
    <mergeCell ref="G108:H108"/>
    <mergeCell ref="E104:F104"/>
    <mergeCell ref="E105:F105"/>
    <mergeCell ref="E106:F106"/>
    <mergeCell ref="E107:F107"/>
    <mergeCell ref="M66:O67"/>
    <mergeCell ref="A114:D114"/>
    <mergeCell ref="A121:D121"/>
    <mergeCell ref="A122:D122"/>
    <mergeCell ref="E25:F25"/>
    <mergeCell ref="G25:H25"/>
    <mergeCell ref="A105:D105"/>
    <mergeCell ref="A106:D106"/>
    <mergeCell ref="A107:D107"/>
    <mergeCell ref="A108:D108"/>
    <mergeCell ref="A109:D109"/>
    <mergeCell ref="A110:D110"/>
    <mergeCell ref="A111:D111"/>
    <mergeCell ref="A112:D112"/>
    <mergeCell ref="A113:D113"/>
    <mergeCell ref="A83:B83"/>
    <mergeCell ref="A84:B84"/>
    <mergeCell ref="A85:B85"/>
    <mergeCell ref="A86:B86"/>
    <mergeCell ref="A87:B87"/>
    <mergeCell ref="A88:B88"/>
    <mergeCell ref="A96:B96"/>
    <mergeCell ref="A97:B97"/>
    <mergeCell ref="A104:D104"/>
  </mergeCells>
  <conditionalFormatting sqref="E37:J38">
    <cfRule type="cellIs" dxfId="4" priority="9" operator="notEqual">
      <formula>0</formula>
    </cfRule>
  </conditionalFormatting>
  <conditionalFormatting sqref="I60">
    <cfRule type="cellIs" dxfId="3" priority="1" operator="notEqual">
      <formula>0</formula>
    </cfRule>
    <cfRule type="cellIs" priority="2" operator="notEqual">
      <formula>0</formula>
    </cfRule>
    <cfRule type="cellIs" priority="3" operator="greaterThan">
      <formula>0</formula>
    </cfRule>
    <cfRule type="aboveAverage" dxfId="2" priority="4"/>
  </conditionalFormatting>
  <conditionalFormatting sqref="J61">
    <cfRule type="cellIs" dxfId="1" priority="5" operator="notEqual">
      <formula>0</formula>
    </cfRule>
    <cfRule type="cellIs" priority="6" operator="notEqual">
      <formula>0</formula>
    </cfRule>
    <cfRule type="cellIs" priority="7" operator="greaterThan">
      <formula>0</formula>
    </cfRule>
    <cfRule type="aboveAverage" dxfId="0" priority="8"/>
  </conditionalFormatting>
  <dataValidations disablePrompts="1" count="2">
    <dataValidation type="textLength" allowBlank="1" showInputMessage="1" showErrorMessage="1" sqref="I37:J38 J61:K61 J30:J31 H35:I35 I89 I115 I123 I60 J33:J35 F35 E37:E38 F38 G37:G38 M21 H38 K62:K158 J1:J4 K1:K60" xr:uid="{F82C7934-D8CB-407A-BFC5-E989DA9962BC}">
      <formula1>10000</formula1>
      <formula2>50000</formula2>
    </dataValidation>
    <dataValidation type="decimal" operator="greaterThanOrEqual" allowBlank="1" showInputMessage="1" showErrorMessage="1" sqref="C30:D31 C33:D34" xr:uid="{78592EA6-40FF-4C26-BE38-5D82E4958F32}">
      <formula1>0</formula1>
    </dataValidation>
  </dataValidations>
  <printOptions horizontalCentered="1"/>
  <pageMargins left="0.25" right="0.25" top="0.75" bottom="0.75" header="0.3" footer="0.3"/>
  <pageSetup paperSize="9" scale="88" fitToHeight="0" orientation="landscape" r:id="rId1"/>
  <headerFooter>
    <oddFooter>&amp;R2025 - Del 3, side &amp;P</oddFooter>
  </headerFooter>
  <rowBreaks count="3" manualBreakCount="3">
    <brk id="40" max="16383" man="1"/>
    <brk id="80" max="16383" man="1"/>
    <brk id="118" max="9" man="1"/>
  </rowBreaks>
  <colBreaks count="1" manualBreakCount="1">
    <brk id="11" max="16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s_data_out1"/>
  <dimension ref="A1:AE25"/>
  <sheetViews>
    <sheetView showGridLines="0" zoomScale="85" zoomScaleNormal="85" zoomScalePageLayoutView="85" workbookViewId="0">
      <selection activeCell="A2" sqref="A2"/>
    </sheetView>
  </sheetViews>
  <sheetFormatPr defaultColWidth="8.85546875" defaultRowHeight="12.75" x14ac:dyDescent="0.2"/>
  <cols>
    <col min="1" max="1" width="6.85546875" bestFit="1" customWidth="1"/>
    <col min="2" max="4" width="6.85546875" customWidth="1"/>
    <col min="5" max="5" width="8.42578125" bestFit="1" customWidth="1"/>
    <col min="6" max="8" width="8.42578125" customWidth="1"/>
    <col min="9" max="9" width="10.28515625" bestFit="1" customWidth="1"/>
    <col min="10" max="10" width="14.42578125" bestFit="1" customWidth="1"/>
    <col min="11" max="11" width="10.28515625" bestFit="1" customWidth="1"/>
    <col min="12" max="13" width="14.7109375" customWidth="1"/>
    <col min="14" max="15" width="10.28515625" customWidth="1"/>
    <col min="16" max="16" width="14.7109375" bestFit="1" customWidth="1"/>
    <col min="17" max="19" width="13.140625" bestFit="1" customWidth="1"/>
    <col min="20" max="21" width="13.42578125" bestFit="1" customWidth="1"/>
    <col min="22" max="24" width="20.42578125" bestFit="1" customWidth="1"/>
    <col min="25" max="26" width="20.85546875" bestFit="1" customWidth="1"/>
    <col min="27" max="27" width="20.85546875" customWidth="1"/>
    <col min="28" max="28" width="14.140625" bestFit="1" customWidth="1"/>
    <col min="29" max="29" width="10.85546875" bestFit="1" customWidth="1"/>
    <col min="30" max="30" width="10.28515625" bestFit="1" customWidth="1"/>
    <col min="31" max="31" width="11.140625" bestFit="1" customWidth="1"/>
  </cols>
  <sheetData>
    <row r="1" spans="1:31" x14ac:dyDescent="0.2">
      <c r="A1" s="3" t="s">
        <v>11</v>
      </c>
      <c r="B1" s="3" t="s">
        <v>31</v>
      </c>
      <c r="C1" s="3" t="s">
        <v>32</v>
      </c>
      <c r="D1" s="3" t="s">
        <v>33</v>
      </c>
      <c r="E1" s="3" t="s">
        <v>27</v>
      </c>
      <c r="F1" s="3" t="s">
        <v>49</v>
      </c>
      <c r="G1" s="3" t="s">
        <v>50</v>
      </c>
      <c r="H1" s="3" t="s">
        <v>51</v>
      </c>
      <c r="I1" s="3" t="s">
        <v>117</v>
      </c>
      <c r="J1" s="3" t="s">
        <v>118</v>
      </c>
      <c r="K1" s="3" t="s">
        <v>119</v>
      </c>
      <c r="L1" s="3" t="s">
        <v>120</v>
      </c>
      <c r="M1" s="3" t="s">
        <v>121</v>
      </c>
      <c r="N1" s="3" t="s">
        <v>122</v>
      </c>
      <c r="O1" s="3" t="s">
        <v>52</v>
      </c>
      <c r="P1" s="3" t="s">
        <v>12</v>
      </c>
      <c r="Q1" s="3" t="s">
        <v>13</v>
      </c>
      <c r="R1" s="3" t="s">
        <v>14</v>
      </c>
      <c r="S1" s="3" t="s">
        <v>15</v>
      </c>
      <c r="T1" s="3" t="s">
        <v>16</v>
      </c>
      <c r="U1" s="3" t="s">
        <v>17</v>
      </c>
      <c r="V1" s="3" t="s">
        <v>18</v>
      </c>
      <c r="W1" s="3" t="s">
        <v>19</v>
      </c>
      <c r="X1" s="3" t="s">
        <v>20</v>
      </c>
      <c r="Y1" s="3" t="s">
        <v>21</v>
      </c>
      <c r="Z1" s="3" t="s">
        <v>22</v>
      </c>
      <c r="AA1" s="3" t="s">
        <v>30</v>
      </c>
      <c r="AB1" s="3" t="s">
        <v>28</v>
      </c>
      <c r="AC1" s="3" t="s">
        <v>23</v>
      </c>
      <c r="AD1" s="3" t="s">
        <v>24</v>
      </c>
      <c r="AE1" s="3" t="s">
        <v>25</v>
      </c>
    </row>
    <row r="2" spans="1:31" x14ac:dyDescent="0.2">
      <c r="A2" s="3" t="str">
        <f>IF('punkt 3 - Projektøkonomi'!$B$2="","",'punkt 3 - Projektøkonomi'!$B$2)</f>
        <v/>
      </c>
      <c r="B2" s="3" t="e">
        <f>IF('punkt 3 - Projektøkonomi'!#REF!="","",'punkt 3 - Projektøkonomi'!#REF!)</f>
        <v>#REF!</v>
      </c>
      <c r="C2" s="3" t="e">
        <f>IF('punkt 3 - Projektøkonomi'!#REF!="","",'punkt 3 - Projektøkonomi'!#REF!)</f>
        <v>#REF!</v>
      </c>
      <c r="D2" s="3" t="e">
        <f>IF('punkt 3 - Projektøkonomi'!#REF!="","",'punkt 3 - Projektøkonomi'!#REF!)</f>
        <v>#REF!</v>
      </c>
      <c r="E2" s="3" t="str">
        <f>IF('punkt 3 - Projektøkonomi'!$J$14="","",'punkt 3 - Projektøkonomi'!$J$14)</f>
        <v/>
      </c>
      <c r="F2" s="3" t="str">
        <f>IF('punkt 3 - Projektøkonomi'!$J$15="","",'punkt 3 - Projektøkonomi'!$J$15)</f>
        <v/>
      </c>
      <c r="G2" s="3" t="str">
        <f>IF('punkt 3 - Projektøkonomi'!$J$16="","",'punkt 3 - Projektøkonomi'!$J$16)</f>
        <v/>
      </c>
      <c r="H2" s="3" t="str">
        <f>IF('punkt 3 - Projektøkonomi'!$J$17="","",'punkt 3 - Projektøkonomi'!$J$17)</f>
        <v/>
      </c>
      <c r="I2" s="3" t="str">
        <f>IF('punkt 3 - Projektøkonomi'!$J$20="","",'punkt 3 - Projektøkonomi'!$J$20)</f>
        <v/>
      </c>
      <c r="J2" s="3" t="str">
        <f>IF('punkt 3 - Projektøkonomi'!$C$130="","",'punkt 3 - Projektøkonomi'!$C$130)</f>
        <v/>
      </c>
      <c r="K2" s="3">
        <f>IF('punkt 3 - Projektøkonomi'!$I$130="","",'punkt 3 - Projektøkonomi'!$I$130)</f>
        <v>0</v>
      </c>
      <c r="L2" s="3" t="str">
        <f>IF('punkt 3 - Projektøkonomi'!$C$132="","",'punkt 3 - Projektøkonomi'!$C$132)</f>
        <v/>
      </c>
      <c r="M2" s="3">
        <f>IF('punkt 3 - Projektøkonomi'!$I$132="","",'punkt 3 - Projektøkonomi'!$I$132)</f>
        <v>0</v>
      </c>
      <c r="N2" s="3" t="str">
        <f>IF('punkt 3 - Projektøkonomi'!$J$19="","",'punkt 3 - Projektøkonomi'!$J$19)</f>
        <v/>
      </c>
      <c r="O2" s="3" t="str">
        <f>IF('punkt 3 - Projektøkonomi'!$J$18="","",'punkt 3 - Projektøkonomi'!$J$18)</f>
        <v/>
      </c>
      <c r="P2" s="3" t="str">
        <f>IF('punkt 3 - Projektøkonomi'!$J$21="","",'punkt 3 - Projektøkonomi'!$J$21)</f>
        <v/>
      </c>
      <c r="Q2" s="3" t="str">
        <f>IF('punkt 3 - Projektøkonomi'!$A$30="","",'punkt 3 - Projektøkonomi'!$A$30)</f>
        <v/>
      </c>
      <c r="R2" s="3" t="str">
        <f>IF('punkt 3 - Projektøkonomi'!$A$31="","",'punkt 3 - Projektøkonomi'!$A$31)</f>
        <v/>
      </c>
      <c r="S2" s="3" t="str">
        <f>IF(S1=S1,"","")</f>
        <v/>
      </c>
      <c r="T2" s="3" t="str">
        <f>IF('punkt 3 - Projektøkonomi'!$A$33="","",'punkt 3 - Projektøkonomi'!$A$33)</f>
        <v/>
      </c>
      <c r="U2" s="3" t="str">
        <f>IF('punkt 3 - Projektøkonomi'!$A$34="","",'punkt 3 - Projektøkonomi'!$A$34)</f>
        <v/>
      </c>
      <c r="V2" s="3" t="str">
        <f>IF('punkt 3 - Projektøkonomi'!$D$30="","",'punkt 3 - Projektøkonomi'!$D$30)</f>
        <v/>
      </c>
      <c r="W2" s="3" t="str">
        <f>IF('punkt 3 - Projektøkonomi'!$D$31="","",'punkt 3 - Projektøkonomi'!$D$31)</f>
        <v/>
      </c>
      <c r="X2" s="3" t="str">
        <f>IF(X1=X1,"","")</f>
        <v/>
      </c>
      <c r="Y2" s="3" t="str">
        <f>IF('punkt 3 - Projektøkonomi'!$D$33="","",'punkt 3 - Projektøkonomi'!$D$33)</f>
        <v/>
      </c>
      <c r="Z2" s="3" t="str">
        <f>IF('punkt 3 - Projektøkonomi'!$D$34="","",'punkt 3 - Projektøkonomi'!$D$34)</f>
        <v/>
      </c>
      <c r="AA2" s="3" t="str">
        <f>IF('punkt 3 - Projektøkonomi'!$E$27="","",'punkt 3 - Projektøkonomi'!$E$27)</f>
        <v/>
      </c>
      <c r="AB2" s="3" t="e">
        <f>IF('punkt 3 - Projektøkonomi'!#REF!="","",'punkt 3 - Projektøkonomi'!#REF!)</f>
        <v>#REF!</v>
      </c>
      <c r="AC2" s="3" t="e">
        <f>IF('punkt 3 - Projektøkonomi'!#REF!="","",'punkt 3 - Projektøkonomi'!#REF!)</f>
        <v>#REF!</v>
      </c>
      <c r="AD2" s="3" t="e">
        <f>IF('punkt 3 - Projektøkonomi'!#REF!="","",'punkt 3 - Projektøkonomi'!#REF!)</f>
        <v>#REF!</v>
      </c>
      <c r="AE2" s="3" t="str">
        <f>IF('punkt 3 - Projektøkonomi'!$I$40="","",'punkt 3 - Projektøkonomi'!$I$40)</f>
        <v/>
      </c>
    </row>
    <row r="3" spans="1:31" x14ac:dyDescent="0.2">
      <c r="N3" s="23"/>
    </row>
    <row r="6" spans="1:31" x14ac:dyDescent="0.2">
      <c r="A6" s="3"/>
      <c r="B6" s="3"/>
      <c r="C6" s="3"/>
      <c r="D6" s="3"/>
    </row>
    <row r="7" spans="1:31" x14ac:dyDescent="0.2">
      <c r="A7" s="3"/>
      <c r="B7" s="3"/>
      <c r="C7" s="3"/>
      <c r="D7" s="3"/>
    </row>
    <row r="8" spans="1:31" x14ac:dyDescent="0.2">
      <c r="A8" s="3"/>
      <c r="B8" s="3"/>
      <c r="C8" s="3"/>
      <c r="D8" s="3"/>
    </row>
    <row r="9" spans="1:31" x14ac:dyDescent="0.2">
      <c r="A9" s="3"/>
      <c r="B9" s="3"/>
      <c r="C9" s="3"/>
      <c r="D9" s="3"/>
    </row>
    <row r="10" spans="1:31" x14ac:dyDescent="0.2">
      <c r="A10" s="3"/>
      <c r="B10" s="3"/>
      <c r="C10" s="3"/>
      <c r="D10" s="3"/>
    </row>
    <row r="11" spans="1:31" x14ac:dyDescent="0.2">
      <c r="A11" s="3"/>
      <c r="B11" s="3"/>
      <c r="C11" s="3"/>
      <c r="D11" s="3"/>
    </row>
    <row r="12" spans="1:31" x14ac:dyDescent="0.2">
      <c r="A12" s="3"/>
      <c r="B12" s="3"/>
      <c r="C12" s="3"/>
      <c r="D12" s="3"/>
    </row>
    <row r="13" spans="1:31" x14ac:dyDescent="0.2">
      <c r="A13" s="3"/>
      <c r="B13" s="3"/>
      <c r="C13" s="3"/>
      <c r="D13" s="3"/>
    </row>
    <row r="14" spans="1:31" x14ac:dyDescent="0.2">
      <c r="A14" s="3"/>
      <c r="B14" s="3"/>
      <c r="C14" s="3"/>
      <c r="D14" s="3"/>
    </row>
    <row r="15" spans="1:31" x14ac:dyDescent="0.2">
      <c r="A15" s="3"/>
      <c r="B15" s="3"/>
      <c r="C15" s="3"/>
      <c r="D15" s="3"/>
    </row>
    <row r="16" spans="1:31" x14ac:dyDescent="0.2">
      <c r="A16" s="3"/>
      <c r="B16" s="3"/>
      <c r="C16" s="3"/>
      <c r="D16" s="3"/>
    </row>
    <row r="17" spans="1:4" x14ac:dyDescent="0.2">
      <c r="A17" s="3"/>
      <c r="B17" s="3"/>
      <c r="C17" s="3"/>
      <c r="D17" s="3"/>
    </row>
    <row r="18" spans="1:4" x14ac:dyDescent="0.2">
      <c r="A18" s="3"/>
      <c r="B18" s="3"/>
      <c r="C18" s="3"/>
      <c r="D18" s="3"/>
    </row>
    <row r="19" spans="1:4" x14ac:dyDescent="0.2">
      <c r="A19" s="3"/>
      <c r="B19" s="3"/>
      <c r="C19" s="3"/>
      <c r="D19" s="3"/>
    </row>
    <row r="20" spans="1:4" x14ac:dyDescent="0.2">
      <c r="A20" s="3"/>
      <c r="B20" s="3"/>
      <c r="C20" s="3"/>
      <c r="D20" s="3"/>
    </row>
    <row r="21" spans="1:4" x14ac:dyDescent="0.2">
      <c r="A21" s="3"/>
      <c r="B21" s="3"/>
      <c r="C21" s="3"/>
      <c r="D21" s="3"/>
    </row>
    <row r="22" spans="1:4" x14ac:dyDescent="0.2">
      <c r="A22" s="3"/>
      <c r="B22" s="3"/>
      <c r="C22" s="3"/>
      <c r="D22" s="3"/>
    </row>
    <row r="23" spans="1:4" x14ac:dyDescent="0.2">
      <c r="A23" s="3"/>
      <c r="B23" s="3"/>
      <c r="C23" s="3"/>
      <c r="D23" s="3"/>
    </row>
    <row r="24" spans="1:4" x14ac:dyDescent="0.2">
      <c r="A24" s="3"/>
      <c r="B24" s="3"/>
      <c r="C24" s="3"/>
      <c r="D24" s="3"/>
    </row>
    <row r="25" spans="1:4" x14ac:dyDescent="0.2">
      <c r="A25" s="3"/>
      <c r="B25" s="3"/>
      <c r="C25" s="3"/>
      <c r="D25"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punkt 3 - Projektøkonomi</vt:lpstr>
      <vt:lpstr>rng_data_import</vt:lpstr>
      <vt:lpstr>'punkt 3 - Projektøkonomi'!Udskriftsområde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Klaus Sørensen</cp:lastModifiedBy>
  <cp:lastPrinted>2025-11-26T09:14:41Z</cp:lastPrinted>
  <dcterms:created xsi:type="dcterms:W3CDTF">2012-01-05T13:41:42Z</dcterms:created>
  <dcterms:modified xsi:type="dcterms:W3CDTF">2026-04-09T07:04:16Z</dcterms:modified>
</cp:coreProperties>
</file>