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Denne_projektmappe"/>
  <mc:AlternateContent xmlns:mc="http://schemas.openxmlformats.org/markup-compatibility/2006">
    <mc:Choice Requires="x15">
      <x15ac:absPath xmlns:x15ac="http://schemas.microsoft.com/office/spreadsheetml/2010/11/ac" url="S:\Forening\SUKKER\FOND\Ansøgere og tilskudsmodtagere - ansøgninger, regnskab, afrapportering mv\Ansøgninger til 2024\"/>
    </mc:Choice>
  </mc:AlternateContent>
  <xr:revisionPtr revIDLastSave="0" documentId="14_{4A040652-F852-4281-AB7F-D9201CE77254}" xr6:coauthVersionLast="47" xr6:coauthVersionMax="47" xr10:uidLastSave="{00000000-0000-0000-0000-000000000000}"/>
  <bookViews>
    <workbookView xWindow="0" yWindow="0" windowWidth="38400" windowHeight="23400" xr2:uid="{00000000-000D-0000-FFFF-FFFF00000000}"/>
  </bookViews>
  <sheets>
    <sheet name="Projektøkonomi" sheetId="1" r:id="rId1"/>
  </sheets>
  <definedNames>
    <definedName name="_xlnm.Print_Area" localSheetId="0">Projektøkonomi!$A$4:$K$139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J111" i="1"/>
  <c r="J110" i="1"/>
  <c r="J109" i="1"/>
  <c r="J108" i="1"/>
  <c r="J107" i="1"/>
  <c r="F89" i="1" l="1"/>
  <c r="F13" i="1" l="1"/>
  <c r="F86" i="1" l="1"/>
  <c r="J66" i="1" l="1"/>
  <c r="H18" i="1" l="1"/>
  <c r="J122" i="1"/>
  <c r="J121" i="1"/>
  <c r="J106" i="1"/>
  <c r="J63" i="1"/>
  <c r="J67" i="1"/>
  <c r="J65" i="1"/>
  <c r="J64" i="1"/>
  <c r="J86" i="1" l="1"/>
  <c r="H123" i="1" l="1"/>
  <c r="H26" i="1" s="1"/>
  <c r="F123" i="1"/>
  <c r="F26" i="1" s="1"/>
  <c r="H68" i="1"/>
  <c r="F68" i="1"/>
  <c r="J89" i="1"/>
  <c r="F97" i="1"/>
  <c r="J97" i="1" s="1"/>
  <c r="H113" i="1"/>
  <c r="H21" i="1" s="1"/>
  <c r="F113" i="1"/>
  <c r="H99" i="1"/>
  <c r="H20" i="1" s="1"/>
  <c r="F98" i="1"/>
  <c r="J98" i="1" s="1"/>
  <c r="H90" i="1"/>
  <c r="H19" i="1" s="1"/>
  <c r="F88" i="1"/>
  <c r="J88" i="1" s="1"/>
  <c r="F87" i="1"/>
  <c r="J87" i="1" s="1"/>
  <c r="J26" i="1" l="1"/>
  <c r="J113" i="1"/>
  <c r="H22" i="1"/>
  <c r="F21" i="1"/>
  <c r="J21" i="1" s="1"/>
  <c r="F99" i="1"/>
  <c r="J123" i="1"/>
  <c r="J68" i="1"/>
  <c r="F90" i="1"/>
  <c r="J90" i="1" l="1"/>
  <c r="F19" i="1"/>
  <c r="J19" i="1" s="1"/>
  <c r="F20" i="1"/>
  <c r="J20" i="1" s="1"/>
  <c r="J99" i="1"/>
  <c r="K41" i="1"/>
  <c r="K40" i="1"/>
  <c r="K38" i="1"/>
  <c r="K37" i="1"/>
  <c r="K35" i="1"/>
  <c r="K34" i="1"/>
  <c r="H38" i="1" l="1"/>
  <c r="H40" i="1"/>
  <c r="I42" i="1" l="1"/>
  <c r="H37" i="1" s="1"/>
  <c r="H41" i="1"/>
  <c r="H25" i="1"/>
  <c r="H27" i="1" s="1"/>
  <c r="F41" i="1"/>
  <c r="H70" i="1" l="1"/>
  <c r="H34" i="1"/>
  <c r="H35" i="1"/>
  <c r="G42" i="1"/>
  <c r="F34" i="1" l="1"/>
  <c r="F35" i="1"/>
  <c r="H42" i="1"/>
  <c r="K42" i="1"/>
  <c r="F38" i="1"/>
  <c r="F40" i="1"/>
  <c r="F37" i="1"/>
  <c r="K20" i="1"/>
  <c r="F42" i="1" l="1"/>
  <c r="F44" i="1" s="1"/>
  <c r="H44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F24" i="1"/>
  <c r="J24" i="1" s="1"/>
  <c r="K22" i="1" l="1"/>
  <c r="F25" i="1"/>
  <c r="F27" i="1" l="1"/>
  <c r="F28" i="1" s="1"/>
  <c r="J25" i="1"/>
  <c r="F70" i="1" l="1"/>
  <c r="J27" i="1"/>
  <c r="K19" i="1"/>
  <c r="K23" i="1"/>
  <c r="K24" i="1"/>
  <c r="G44" i="1"/>
  <c r="K25" i="1" l="1"/>
  <c r="K27" i="1"/>
  <c r="K26" i="1"/>
  <c r="H28" i="1"/>
  <c r="K21" i="1"/>
  <c r="I44" i="1"/>
</calcChain>
</file>

<file path=xl/sharedStrings.xml><?xml version="1.0" encoding="utf-8"?>
<sst xmlns="http://schemas.openxmlformats.org/spreadsheetml/2006/main" count="144" uniqueCount="100">
  <si>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</si>
  <si>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</si>
  <si>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</si>
  <si>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</si>
  <si>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</si>
  <si>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</si>
  <si>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</si>
  <si>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</si>
  <si>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</si>
  <si>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</si>
  <si>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</si>
  <si>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</si>
  <si>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</si>
  <si>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</si>
  <si>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</si>
  <si>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</si>
  <si>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</si>
  <si>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</si>
  <si>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</si>
  <si>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</si>
  <si>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</si>
  <si>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</si>
  <si>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</si>
  <si>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</si>
  <si>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</si>
  <si>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</si>
  <si>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</si>
  <si>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</si>
  <si>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Overhead - tillæg til tilskudsgrundlaget - Model II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</si>
  <si>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</si>
  <si>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</si>
  <si>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</si>
  <si>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</si>
  <si>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</si>
  <si>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</si>
  <si>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</si>
  <si>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Afvigelsen mellem budget og ændringsbudget er set i forhold til det samlede tilskudsgrundlagt. Afvigelsen i pct. beregnes automatisk.</t>
  </si>
  <si>
    <t>Intern løn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</si>
  <si>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</si>
  <si>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</si>
  <si>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</si>
  <si>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</si>
  <si>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</si>
  <si>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</si>
  <si>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</si>
  <si>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</si>
  <si>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</si>
  <si>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</si>
  <si>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</si>
  <si>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</si>
  <si>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</si>
  <si>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</si>
  <si>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</si>
  <si>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</si>
  <si>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</si>
  <si>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</si>
  <si>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</si>
  <si>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</si>
  <si>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</si>
  <si>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</si>
  <si>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</si>
  <si>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</si>
  <si>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</si>
  <si>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</si>
  <si>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</si>
  <si>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</si>
  <si>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</si>
  <si>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</si>
  <si>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</si>
  <si>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Titel på arbejdspakke jf. projektbeskrivelsen</t>
  </si>
  <si>
    <t>Timer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</si>
  <si>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</si>
  <si>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</si>
  <si>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</si>
  <si>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</si>
  <si>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</si>
  <si>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</si>
  <si>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</si>
  <si>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</si>
  <si>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</si>
  <si>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</si>
  <si>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</si>
  <si>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</si>
  <si>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</si>
  <si>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</si>
  <si>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</si>
  <si>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</si>
  <si>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</si>
  <si>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</si>
  <si>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</si>
  <si>
    <t>7. Projektets budget i bevillingsåret 2024</t>
  </si>
  <si>
    <t>Udstyr og dyr i alt</t>
  </si>
  <si>
    <t>7.1. Overordnede bemærkninger til budgettets udgifter og finansiering</t>
  </si>
  <si>
    <t>Navn på planlagt ekstern bistand + nøgleord for opgaven</t>
  </si>
  <si>
    <t>Kommentarer til budgetterede udgifter til Ekstern bistand</t>
  </si>
  <si>
    <t>Kommentarer til budgetterede udgifter til Udstyr og dyr</t>
  </si>
  <si>
    <t>Udstyr og dyr (køb af udstyr og dyr)</t>
  </si>
  <si>
    <t>Kommentarer til budgetterede udgifter til Øvrige udgifter</t>
  </si>
  <si>
    <t xml:space="preserve">Kommentarer til budgetterede indtægter </t>
  </si>
  <si>
    <t>(Punktet SKAL udfyldes, når der er budgetteret med overheadudgifter)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</si>
</sst>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2">
    <xf numFmtId="0" fontId="0" fillId="0" borderId="0" xfId="0"/>
    <xf numFmtId="3" fontId="5" fillId="0" borderId="15" xfId="0" applyNumberFormat="1" applyFont="1" applyBorder="1" applyAlignment="1" applyProtection="1">
      <alignment horizontal="right"/>
      <protection locked="0"/>
    </xf>
    <xf numFmtId="9" fontId="5" fillId="2" borderId="12" xfId="0" applyNumberFormat="1" applyFont="1" applyFill="1" applyBorder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9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2" borderId="19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8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6" xfId="0" applyFont="1" applyFill="1" applyBorder="1"/>
    <xf numFmtId="0" fontId="5" fillId="2" borderId="16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3" borderId="3" xfId="0" applyFont="1" applyFill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8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21" xfId="0" applyFont="1" applyFill="1" applyBorder="1"/>
    <xf numFmtId="9" fontId="5" fillId="2" borderId="19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7" xfId="0" applyFont="1" applyBorder="1" applyAlignment="1">
      <alignment horizontal="center" vertical="center" wrapText="1"/>
    </xf>
    <xf numFmtId="9" fontId="5" fillId="0" borderId="27" xfId="0" applyNumberFormat="1" applyFont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7" xfId="0" applyNumberFormat="1" applyFont="1" applyBorder="1" applyAlignment="1">
      <alignment horizontal="right"/>
    </xf>
    <xf numFmtId="0" fontId="3" fillId="0" borderId="0" xfId="0" applyFont="1"/>
    <xf numFmtId="0" fontId="5" fillId="5" borderId="0" xfId="0" applyFont="1" applyFill="1"/>
    <xf numFmtId="0" fontId="3" fillId="5" borderId="0" xfId="0" applyFont="1" applyFill="1" applyProtection="1">
      <protection locked="0"/>
    </xf>
    <xf numFmtId="0" fontId="3" fillId="0" borderId="28" xfId="0" applyFont="1" applyBorder="1"/>
    <xf numFmtId="0" fontId="5" fillId="0" borderId="28" xfId="0" applyFont="1" applyBorder="1" applyAlignment="1" applyProtection="1">
      <alignment vertical="top"/>
      <protection locked="0"/>
    </xf>
    <xf numFmtId="0" fontId="5" fillId="0" borderId="26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27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0" fontId="3" fillId="0" borderId="3" xfId="0" applyFont="1" applyBorder="1"/>
    <xf numFmtId="0" fontId="5" fillId="0" borderId="3" xfId="0" applyFont="1" applyBorder="1" applyProtection="1">
      <protection locked="0"/>
    </xf>
    <xf numFmtId="0" fontId="3" fillId="0" borderId="0" xfId="0" applyFont="1" applyAlignment="1">
      <alignment horizontal="right"/>
    </xf>
    <xf numFmtId="0" fontId="3" fillId="0" borderId="27" xfId="0" applyFont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right"/>
    </xf>
    <xf numFmtId="0" fontId="3" fillId="0" borderId="0" xfId="0" applyFont="1" applyAlignment="1">
      <alignment vertical="top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6" fontId="3" fillId="3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2" borderId="5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11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3" fontId="3" fillId="2" borderId="15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9" fontId="3" fillId="2" borderId="15" xfId="0" applyNumberFormat="1" applyFont="1" applyFill="1" applyBorder="1" applyAlignment="1">
      <alignment horizontal="right"/>
    </xf>
    <xf numFmtId="9" fontId="3" fillId="0" borderId="27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5" xfId="0" applyFont="1" applyBorder="1" applyProtection="1">
      <protection locked="0"/>
    </xf>
    <xf numFmtId="0" fontId="3" fillId="0" borderId="0" xfId="0" applyFont="1" applyAlignment="1">
      <alignment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1" xfId="0" applyFont="1" applyFill="1" applyBorder="1"/>
    <xf numFmtId="3" fontId="3" fillId="2" borderId="11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3" fontId="3" fillId="2" borderId="15" xfId="0" applyNumberFormat="1" applyFont="1" applyFill="1" applyBorder="1"/>
    <xf numFmtId="0" fontId="3" fillId="0" borderId="15" xfId="0" applyFont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7" xfId="0" applyFont="1" applyFill="1" applyBorder="1"/>
    <xf numFmtId="9" fontId="3" fillId="2" borderId="10" xfId="1" applyFont="1" applyFill="1" applyBorder="1" applyAlignment="1">
      <alignment horizontal="right"/>
    </xf>
    <xf numFmtId="9" fontId="3" fillId="2" borderId="20" xfId="1" applyFont="1" applyFill="1" applyBorder="1" applyAlignment="1">
      <alignment horizontal="right"/>
    </xf>
    <xf numFmtId="9" fontId="3" fillId="0" borderId="27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5" fillId="0" borderId="0" xfId="0" applyFont="1"/>
    <xf numFmtId="0" fontId="3" fillId="3" borderId="20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0" fontId="7" fillId="0" borderId="0" xfId="0" applyFont="1"/>
    <xf numFmtId="9" fontId="3" fillId="2" borderId="11" xfId="0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>
      <alignment horizontal="right"/>
    </xf>
    <xf numFmtId="1" fontId="3" fillId="0" borderId="27" xfId="0" applyNumberFormat="1" applyFont="1" applyBorder="1" applyAlignment="1">
      <alignment horizontal="right"/>
    </xf>
    <xf numFmtId="0" fontId="3" fillId="2" borderId="4" xfId="0" applyFont="1" applyFill="1" applyBorder="1"/>
    <xf numFmtId="3" fontId="3" fillId="0" borderId="15" xfId="0" applyNumberFormat="1" applyFont="1" applyBorder="1" applyAlignment="1" applyProtection="1">
      <alignment horizontal="right"/>
      <protection locked="0"/>
    </xf>
    <xf numFmtId="1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9" fontId="3" fillId="0" borderId="11" xfId="0" applyNumberFormat="1" applyFont="1" applyBorder="1" applyAlignment="1">
      <alignment horizontal="right"/>
    </xf>
    <xf numFmtId="9" fontId="3" fillId="0" borderId="11" xfId="0" applyNumberFormat="1" applyFont="1" applyBorder="1" applyAlignment="1" applyProtection="1">
      <alignment horizontal="right"/>
      <protection locked="0"/>
    </xf>
    <xf numFmtId="3" fontId="3" fillId="0" borderId="2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9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9" fontId="3" fillId="2" borderId="0" xfId="1" applyFont="1" applyFill="1" applyAlignment="1">
      <alignment horizontal="right"/>
    </xf>
    <xf numFmtId="9" fontId="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9" fontId="3" fillId="0" borderId="0" xfId="1" applyFont="1" applyFill="1" applyAlignment="1">
      <alignment horizontal="right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27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 wrapText="1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6" fontId="3" fillId="3" borderId="10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9" fontId="3" fillId="0" borderId="0" xfId="0" applyNumberFormat="1" applyFont="1" applyAlignment="1">
      <alignment vertical="top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/>
    <xf numFmtId="3" fontId="5" fillId="2" borderId="19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 applyProtection="1">
      <alignment horizontal="right" vertical="top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0" borderId="5" xfId="0" applyFont="1" applyBorder="1" applyAlignment="1">
      <alignment vertical="center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vertical="top"/>
      <protection locked="0"/>
    </xf>
    <xf numFmtId="9" fontId="5" fillId="0" borderId="0" xfId="0" applyNumberFormat="1" applyFont="1" applyAlignment="1">
      <alignment vertical="top"/>
    </xf>
    <xf numFmtId="0" fontId="3" fillId="0" borderId="6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5" fillId="3" borderId="1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6" fontId="5" fillId="0" borderId="0" xfId="0" applyNumberFormat="1" applyFont="1" applyAlignment="1" applyProtection="1">
      <alignment vertical="center"/>
      <protection locked="0"/>
    </xf>
    <xf numFmtId="0" fontId="5" fillId="3" borderId="6" xfId="0" applyFont="1" applyFill="1" applyBorder="1"/>
    <xf numFmtId="0" fontId="3" fillId="3" borderId="3" xfId="0" applyFont="1" applyFill="1" applyBorder="1" applyAlignment="1">
      <alignment horizontal="center"/>
    </xf>
    <xf numFmtId="49" fontId="3" fillId="3" borderId="10" xfId="0" applyNumberFormat="1" applyFont="1" applyFill="1" applyBorder="1"/>
    <xf numFmtId="49" fontId="3" fillId="0" borderId="0" xfId="0" applyNumberFormat="1" applyFont="1"/>
    <xf numFmtId="6" fontId="5" fillId="0" borderId="0" xfId="0" applyNumberFormat="1" applyFont="1" applyProtection="1">
      <protection locked="0"/>
    </xf>
    <xf numFmtId="3" fontId="5" fillId="0" borderId="0" xfId="0" applyNumberFormat="1" applyFont="1"/>
    <xf numFmtId="0" fontId="3" fillId="0" borderId="0" xfId="0" applyFont="1" applyAlignment="1" applyProtection="1">
      <alignment horizontal="center" vertical="top"/>
      <protection locked="0"/>
    </xf>
    <xf numFmtId="3" fontId="3" fillId="0" borderId="0" xfId="0" applyNumberFormat="1" applyFont="1"/>
    <xf numFmtId="0" fontId="3" fillId="0" borderId="4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3" fontId="5" fillId="2" borderId="19" xfId="0" applyNumberFormat="1" applyFont="1" applyFill="1" applyBorder="1"/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vertical="center"/>
    </xf>
    <xf numFmtId="0" fontId="3" fillId="3" borderId="3" xfId="0" applyFont="1" applyFill="1" applyBorder="1" applyProtection="1"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wrapText="1"/>
      <protection locked="0"/>
    </xf>
    <xf numFmtId="0" fontId="3" fillId="3" borderId="4" xfId="0" applyFont="1" applyFill="1" applyBorder="1" applyAlignment="1">
      <alignment horizontal="right" vertic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2" borderId="19" xfId="0" applyFont="1" applyFill="1" applyBorder="1"/>
    <xf numFmtId="0" fontId="3" fillId="3" borderId="3" xfId="0" applyFont="1" applyFill="1" applyBorder="1" applyAlignment="1" applyProtection="1">
      <alignment horizontal="right"/>
      <protection locked="0"/>
    </xf>
    <xf numFmtId="0" fontId="5" fillId="3" borderId="7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5" xfId="0" applyFont="1" applyBorder="1"/>
    <xf numFmtId="0" fontId="3" fillId="0" borderId="25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6" fillId="0" borderId="0" xfId="0" applyFont="1"/>
    <xf numFmtId="0" fontId="2" fillId="2" borderId="7" xfId="0" applyFont="1" applyFill="1" applyBorder="1"/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9" fillId="3" borderId="13" xfId="0" applyFont="1" applyFill="1" applyBorder="1" applyAlignment="1">
      <alignment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15" xfId="0" applyNumberFormat="1" applyFont="1" applyBorder="1" applyAlignment="1">
      <alignment horizontal="right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5" fillId="0" borderId="19" xfId="0" applyNumberFormat="1" applyFont="1" applyBorder="1" applyAlignment="1">
      <alignment horizontal="right"/>
    </xf>
    <xf numFmtId="49" fontId="3" fillId="3" borderId="3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right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horizontal="right"/>
      <protection locked="0"/>
    </xf>
    <xf numFmtId="3" fontId="3" fillId="0" borderId="11" xfId="0" applyNumberFormat="1" applyFont="1" applyBorder="1" applyAlignment="1" applyProtection="1">
      <alignment horizontal="right"/>
      <protection locked="0"/>
    </xf>
    <xf numFmtId="3" fontId="5" fillId="2" borderId="7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3" fontId="5" fillId="2" borderId="8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9" fontId="3" fillId="2" borderId="6" xfId="1" applyFont="1" applyFill="1" applyBorder="1" applyAlignment="1">
      <alignment horizontal="right"/>
    </xf>
    <xf numFmtId="9" fontId="3" fillId="2" borderId="10" xfId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55"/>
  <sheetViews>
    <sheetView showGridLines="0" tabSelected="1" zoomScaleNormal="100" workbookViewId="0">
      <selection activeCell="S31" sqref="S31"/>
    </sheetView>
  </sheetViews>
  <sheetFormatPr defaultColWidth="9.140625" defaultRowHeight="12" x14ac:dyDescent="0.2"/>
  <cols>
    <col min="1" max="1" width="28.85546875" style="39" customWidth="1"/>
    <col min="2" max="2" width="7.140625" style="39" customWidth="1"/>
    <col min="3" max="3" width="8.42578125" style="39" customWidth="1"/>
    <col min="4" max="4" width="8.42578125" style="52" customWidth="1"/>
    <col min="5" max="5" width="8.28515625" style="52" customWidth="1"/>
    <col min="6" max="6" width="5.7109375" style="52" customWidth="1"/>
    <col min="7" max="7" width="6" style="39" customWidth="1"/>
    <col min="8" max="8" width="5.7109375" style="52" customWidth="1"/>
    <col min="9" max="9" width="5.85546875" style="39" customWidth="1"/>
    <col min="10" max="10" width="8.28515625" style="39" customWidth="1"/>
    <col min="11" max="11" width="10.140625" style="39" customWidth="1"/>
    <col min="12" max="12" width="1.140625" style="39" customWidth="1"/>
    <col min="13" max="13" width="4.28515625" style="39" customWidth="1"/>
    <col min="14" max="14" width="36.7109375" style="39" customWidth="1"/>
    <col min="15" max="17" width="9.140625" style="39"/>
    <col min="18" max="18" width="10" style="39" customWidth="1"/>
    <col min="19" max="16384" width="9.140625" style="39"/>
  </cols>
  <sheetData>
    <row r="1" spans="1:19" x14ac:dyDescent="0.2">
      <c r="D1" s="39"/>
      <c r="E1" s="39"/>
      <c r="F1" s="39"/>
      <c r="H1" s="39"/>
      <c r="N1" s="40" t="s">
        <v>76</v>
      </c>
      <c r="O1" s="40"/>
      <c r="P1" s="41"/>
      <c r="Q1" s="41"/>
    </row>
    <row r="2" spans="1:19" ht="12.75" thickBot="1" x14ac:dyDescent="0.25">
      <c r="D2" s="39"/>
      <c r="E2" s="39"/>
      <c r="F2" s="39"/>
      <c r="H2" s="39"/>
    </row>
    <row r="3" spans="1:19" ht="5.25" customHeight="1" thickTop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O3" s="45"/>
    </row>
    <row r="4" spans="1:19" ht="8.2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N4" s="227" t="s">
        <v>77</v>
      </c>
      <c r="O4" s="227"/>
      <c r="P4" s="227"/>
      <c r="Q4" s="227"/>
      <c r="R4" s="227"/>
      <c r="S4" s="227"/>
    </row>
    <row r="5" spans="1:19" x14ac:dyDescent="0.2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7"/>
      <c r="N5" s="227"/>
      <c r="O5" s="227"/>
      <c r="P5" s="227"/>
      <c r="Q5" s="227"/>
      <c r="R5" s="227"/>
      <c r="S5" s="227"/>
    </row>
    <row r="6" spans="1:1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N6" s="227"/>
      <c r="O6" s="227"/>
      <c r="P6" s="227"/>
      <c r="Q6" s="227"/>
      <c r="R6" s="227"/>
      <c r="S6" s="227"/>
    </row>
    <row r="7" spans="1:1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227"/>
      <c r="O7" s="227"/>
      <c r="P7" s="227"/>
      <c r="Q7" s="227"/>
      <c r="R7" s="227"/>
      <c r="S7" s="227"/>
    </row>
    <row r="8" spans="1:19" ht="15" customHeight="1" x14ac:dyDescent="0.2">
      <c r="A8" s="49" t="s">
        <v>90</v>
      </c>
      <c r="C8" s="50"/>
      <c r="D8" s="51"/>
      <c r="L8" s="53"/>
      <c r="N8" s="39" t="s">
        <v>78</v>
      </c>
    </row>
    <row r="9" spans="1:19" ht="28.5" customHeight="1" x14ac:dyDescent="0.2">
      <c r="A9" s="290" t="s">
        <v>47</v>
      </c>
      <c r="B9" s="54"/>
      <c r="C9" s="54"/>
      <c r="D9" s="55"/>
      <c r="E9" s="55"/>
      <c r="F9" s="272" t="s">
        <v>35</v>
      </c>
      <c r="G9" s="242"/>
      <c r="H9" s="272" t="s">
        <v>55</v>
      </c>
      <c r="I9" s="273"/>
      <c r="J9" s="31" t="s">
        <v>49</v>
      </c>
      <c r="K9" s="262" t="s">
        <v>67</v>
      </c>
      <c r="L9" s="34"/>
      <c r="M9" s="32"/>
      <c r="N9" s="56" t="s">
        <v>79</v>
      </c>
    </row>
    <row r="10" spans="1:19" ht="12" customHeight="1" x14ac:dyDescent="0.2">
      <c r="A10" s="291"/>
      <c r="B10" s="57"/>
      <c r="C10" s="57"/>
      <c r="D10" s="58"/>
      <c r="E10" s="58"/>
      <c r="F10" s="274" t="s">
        <v>0</v>
      </c>
      <c r="G10" s="285"/>
      <c r="H10" s="274" t="s">
        <v>0</v>
      </c>
      <c r="I10" s="275"/>
      <c r="J10" s="59">
        <v>1000</v>
      </c>
      <c r="K10" s="263"/>
      <c r="L10" s="34"/>
      <c r="M10" s="60"/>
      <c r="N10" s="61" t="s">
        <v>80</v>
      </c>
    </row>
    <row r="11" spans="1:19" ht="44.25" customHeight="1" x14ac:dyDescent="0.2">
      <c r="A11" s="62" t="s">
        <v>7</v>
      </c>
      <c r="B11" s="63" t="s">
        <v>10</v>
      </c>
      <c r="C11" s="63" t="s">
        <v>26</v>
      </c>
      <c r="D11" s="64" t="s">
        <v>11</v>
      </c>
      <c r="E11" s="63" t="s">
        <v>25</v>
      </c>
      <c r="F11" s="286" t="s">
        <v>19</v>
      </c>
      <c r="G11" s="287"/>
      <c r="H11" s="276" t="s">
        <v>21</v>
      </c>
      <c r="I11" s="277"/>
      <c r="J11" s="65" t="s">
        <v>58</v>
      </c>
      <c r="K11" s="66" t="s">
        <v>64</v>
      </c>
      <c r="L11" s="67"/>
      <c r="M11" s="60"/>
      <c r="N11" s="68" t="s">
        <v>89</v>
      </c>
    </row>
    <row r="12" spans="1:19" x14ac:dyDescent="0.2">
      <c r="A12" s="69"/>
      <c r="B12" s="70"/>
      <c r="C12" s="71"/>
      <c r="D12" s="72"/>
      <c r="E12" s="73" t="str">
        <f>IF(D12&lt;&gt;"",ROUND(C12*(1+D12/100),0),"")</f>
        <v/>
      </c>
      <c r="F12" s="252" t="str">
        <f>IF(B12&lt;&gt;"",ROUND((+B12*C12)/1000,0),"")</f>
        <v/>
      </c>
      <c r="G12" s="253"/>
      <c r="H12" s="264"/>
      <c r="I12" s="265"/>
      <c r="J12" s="74"/>
      <c r="K12" s="75"/>
      <c r="L12" s="76"/>
      <c r="M12" s="77"/>
      <c r="N12" s="78" t="s">
        <v>82</v>
      </c>
    </row>
    <row r="13" spans="1:19" x14ac:dyDescent="0.2">
      <c r="A13" s="69"/>
      <c r="B13" s="70"/>
      <c r="C13" s="71"/>
      <c r="D13" s="72"/>
      <c r="E13" s="73" t="str">
        <f>IF(D13&lt;&gt;"",ROUND(C13*(1+D13/100),0),"")</f>
        <v/>
      </c>
      <c r="F13" s="252" t="str">
        <f>IF(B13&lt;&gt;"",ROUND((+B13*C13)/1000,0),"")</f>
        <v/>
      </c>
      <c r="G13" s="253"/>
      <c r="H13" s="264"/>
      <c r="I13" s="265"/>
      <c r="J13" s="74"/>
      <c r="K13" s="75"/>
      <c r="L13" s="76"/>
      <c r="M13" s="77"/>
    </row>
    <row r="14" spans="1:19" x14ac:dyDescent="0.2">
      <c r="A14" s="79"/>
      <c r="B14" s="70"/>
      <c r="C14" s="71"/>
      <c r="D14" s="72"/>
      <c r="E14" s="73" t="str">
        <f t="shared" ref="E14:E17" si="0">IF(D14&lt;&gt;"",ROUND(C14*(1+D14/100),0),"")</f>
        <v/>
      </c>
      <c r="F14" s="252" t="str">
        <f t="shared" ref="F14:F17" si="1">IF(B14&lt;&gt;"",ROUND((+B14*C14)/1000,0),"")</f>
        <v/>
      </c>
      <c r="G14" s="253"/>
      <c r="H14" s="264"/>
      <c r="I14" s="265"/>
      <c r="J14" s="74"/>
      <c r="K14" s="75"/>
      <c r="L14" s="76"/>
      <c r="M14" s="77"/>
    </row>
    <row r="15" spans="1:19" x14ac:dyDescent="0.2">
      <c r="A15" s="69"/>
      <c r="B15" s="70"/>
      <c r="C15" s="71"/>
      <c r="D15" s="72"/>
      <c r="E15" s="73" t="str">
        <f t="shared" si="0"/>
        <v/>
      </c>
      <c r="F15" s="252" t="str">
        <f t="shared" si="1"/>
        <v/>
      </c>
      <c r="G15" s="253"/>
      <c r="H15" s="264"/>
      <c r="I15" s="265"/>
      <c r="J15" s="74"/>
      <c r="K15" s="75"/>
      <c r="L15" s="76"/>
      <c r="M15" s="77"/>
    </row>
    <row r="16" spans="1:19" x14ac:dyDescent="0.2">
      <c r="A16" s="69"/>
      <c r="B16" s="70"/>
      <c r="C16" s="71"/>
      <c r="D16" s="72"/>
      <c r="E16" s="73" t="str">
        <f t="shared" ref="E16" si="2">IF(D16&lt;&gt;"",ROUND(C16*(1+D16/100),0),"")</f>
        <v/>
      </c>
      <c r="F16" s="252" t="str">
        <f t="shared" ref="F16" si="3">IF(B16&lt;&gt;"",ROUND((+B16*C16)/1000,0),"")</f>
        <v/>
      </c>
      <c r="G16" s="253"/>
      <c r="H16" s="264"/>
      <c r="I16" s="265"/>
      <c r="J16" s="74"/>
      <c r="K16" s="75"/>
      <c r="L16" s="76"/>
      <c r="M16" s="77"/>
      <c r="N16" s="80"/>
    </row>
    <row r="17" spans="1:14" x14ac:dyDescent="0.2">
      <c r="A17" s="69"/>
      <c r="B17" s="70"/>
      <c r="C17" s="71"/>
      <c r="D17" s="72"/>
      <c r="E17" s="73" t="str">
        <f t="shared" si="0"/>
        <v/>
      </c>
      <c r="F17" s="252" t="str">
        <f t="shared" si="1"/>
        <v/>
      </c>
      <c r="G17" s="253"/>
      <c r="H17" s="264"/>
      <c r="I17" s="265"/>
      <c r="J17" s="74"/>
      <c r="K17" s="75"/>
      <c r="L17" s="76"/>
      <c r="M17" s="77"/>
      <c r="N17" s="78" t="s">
        <v>36</v>
      </c>
    </row>
    <row r="18" spans="1:14" x14ac:dyDescent="0.2">
      <c r="A18" s="81" t="s">
        <v>13</v>
      </c>
      <c r="B18" s="82"/>
      <c r="C18" s="82"/>
      <c r="D18" s="82"/>
      <c r="E18" s="83"/>
      <c r="F18" s="252">
        <f>SUM(F12:F17)</f>
        <v>0</v>
      </c>
      <c r="G18" s="253"/>
      <c r="H18" s="252">
        <f>SUM(H12:H17)</f>
        <v>0</v>
      </c>
      <c r="I18" s="253"/>
      <c r="J18" s="84">
        <f>+F18-H18</f>
        <v>0</v>
      </c>
      <c r="K18" s="75" t="str">
        <f t="shared" ref="K18:K27" si="4">IFERROR(($F18-$H18)/$H$27,"")</f>
        <v/>
      </c>
      <c r="L18" s="76"/>
      <c r="M18" s="77"/>
    </row>
    <row r="19" spans="1:14" x14ac:dyDescent="0.2">
      <c r="A19" s="85" t="s">
        <v>5</v>
      </c>
      <c r="B19" s="82"/>
      <c r="C19" s="82"/>
      <c r="D19" s="86"/>
      <c r="E19" s="87"/>
      <c r="F19" s="268">
        <f>+F90</f>
        <v>0</v>
      </c>
      <c r="G19" s="269"/>
      <c r="H19" s="268">
        <f>+H90</f>
        <v>0</v>
      </c>
      <c r="I19" s="269"/>
      <c r="J19" s="84">
        <f>+F19-H19</f>
        <v>0</v>
      </c>
      <c r="K19" s="75" t="str">
        <f t="shared" si="4"/>
        <v/>
      </c>
      <c r="L19" s="76"/>
      <c r="M19" s="88"/>
      <c r="N19" s="89" t="s">
        <v>60</v>
      </c>
    </row>
    <row r="20" spans="1:14" x14ac:dyDescent="0.2">
      <c r="A20" s="221" t="s">
        <v>91</v>
      </c>
      <c r="B20" s="82"/>
      <c r="C20" s="82"/>
      <c r="D20" s="86"/>
      <c r="E20" s="87"/>
      <c r="F20" s="252">
        <f>+F99</f>
        <v>0</v>
      </c>
      <c r="G20" s="253"/>
      <c r="H20" s="252">
        <f>+H99</f>
        <v>0</v>
      </c>
      <c r="I20" s="253"/>
      <c r="J20" s="84">
        <f>+F20-H20</f>
        <v>0</v>
      </c>
      <c r="K20" s="75" t="str">
        <f>IFERROR(($F20-$H20)/$H$27,"")</f>
        <v/>
      </c>
      <c r="L20" s="76"/>
      <c r="M20" s="77"/>
      <c r="N20" s="89" t="s">
        <v>61</v>
      </c>
    </row>
    <row r="21" spans="1:14" x14ac:dyDescent="0.2">
      <c r="A21" s="85" t="s">
        <v>8</v>
      </c>
      <c r="B21" s="82"/>
      <c r="C21" s="82"/>
      <c r="D21" s="86"/>
      <c r="E21" s="87"/>
      <c r="F21" s="268">
        <f>+F113</f>
        <v>0</v>
      </c>
      <c r="G21" s="269"/>
      <c r="H21" s="268">
        <f>+H113</f>
        <v>0</v>
      </c>
      <c r="I21" s="269"/>
      <c r="J21" s="84">
        <f>+F21-H21</f>
        <v>0</v>
      </c>
      <c r="K21" s="75" t="str">
        <f t="shared" si="4"/>
        <v/>
      </c>
      <c r="L21" s="76"/>
      <c r="M21" s="88"/>
      <c r="N21" s="89" t="s">
        <v>62</v>
      </c>
    </row>
    <row r="22" spans="1:14" x14ac:dyDescent="0.2">
      <c r="A22" s="7" t="s">
        <v>14</v>
      </c>
      <c r="B22" s="8"/>
      <c r="C22" s="8"/>
      <c r="D22" s="9"/>
      <c r="E22" s="10"/>
      <c r="F22" s="266">
        <f>ROUND(SUM(F18:F21),0)</f>
        <v>0</v>
      </c>
      <c r="G22" s="267"/>
      <c r="H22" s="266">
        <f>ROUND(SUM(H18:H21),0)</f>
        <v>0</v>
      </c>
      <c r="I22" s="267"/>
      <c r="J22" s="29">
        <f>+F22-H22</f>
        <v>0</v>
      </c>
      <c r="K22" s="75" t="str">
        <f t="shared" si="4"/>
        <v/>
      </c>
      <c r="L22" s="76"/>
      <c r="M22" s="5"/>
    </row>
    <row r="23" spans="1:14" x14ac:dyDescent="0.2">
      <c r="A23" s="288" t="s">
        <v>27</v>
      </c>
      <c r="B23" s="289"/>
      <c r="C23" s="289"/>
      <c r="D23" s="86"/>
      <c r="E23" s="87"/>
      <c r="F23" s="252" t="str">
        <f>IF(SUM(D12:D17)&lt;&gt;0,ROUND((SUMPRODUCT(B12:B17,E12:E17)-SUMPRODUCT(B12:B17,C12:C17))/1000,0),"")</f>
        <v/>
      </c>
      <c r="G23" s="253"/>
      <c r="H23" s="264"/>
      <c r="I23" s="265"/>
      <c r="J23" s="90" t="str">
        <f>+IF(F23&lt;&gt;"",(F23-H23),"")</f>
        <v/>
      </c>
      <c r="K23" s="75" t="str">
        <f t="shared" si="4"/>
        <v/>
      </c>
      <c r="L23" s="76"/>
      <c r="M23" s="77"/>
    </row>
    <row r="24" spans="1:14" x14ac:dyDescent="0.2">
      <c r="A24" s="85" t="s">
        <v>28</v>
      </c>
      <c r="B24" s="82"/>
      <c r="C24" s="82"/>
      <c r="D24" s="91"/>
      <c r="E24" s="92" t="s">
        <v>9</v>
      </c>
      <c r="F24" s="252" t="str">
        <f>IF(D24&lt;&gt;"",ROUND((SUM(F18:F21)-F26)*(1+D24/100)-(SUM(F18:F21)-F26),0),"")</f>
        <v/>
      </c>
      <c r="G24" s="253"/>
      <c r="H24" s="264"/>
      <c r="I24" s="265"/>
      <c r="J24" s="90" t="str">
        <f>+IF(F24&lt;&gt;"",(F24-H24),"")</f>
        <v/>
      </c>
      <c r="K24" s="75" t="str">
        <f t="shared" si="4"/>
        <v/>
      </c>
      <c r="L24" s="76"/>
      <c r="M24" s="77"/>
    </row>
    <row r="25" spans="1:14" x14ac:dyDescent="0.2">
      <c r="A25" s="11" t="s">
        <v>15</v>
      </c>
      <c r="B25" s="12"/>
      <c r="C25" s="12"/>
      <c r="D25" s="13"/>
      <c r="E25" s="14"/>
      <c r="F25" s="266">
        <f>IFERROR(ROUND(+F22+F23+F24,0),IFERROR(ROUND(F22+F23,0),IFERROR(F22+F24,F22)))</f>
        <v>0</v>
      </c>
      <c r="G25" s="267"/>
      <c r="H25" s="266">
        <f>IFERROR(ROUND(+H22+H23+H24,0),IFERROR(ROUND(H22+H23,0),IFERROR(H22+H24,H22)))</f>
        <v>0</v>
      </c>
      <c r="I25" s="267"/>
      <c r="J25" s="29">
        <f>+F25-H25</f>
        <v>0</v>
      </c>
      <c r="K25" s="75" t="str">
        <f t="shared" si="4"/>
        <v/>
      </c>
      <c r="L25" s="76"/>
      <c r="M25" s="5"/>
    </row>
    <row r="26" spans="1:14" x14ac:dyDescent="0.2">
      <c r="A26" s="62" t="s">
        <v>6</v>
      </c>
      <c r="B26" s="93"/>
      <c r="C26" s="93"/>
      <c r="D26" s="94"/>
      <c r="E26" s="95"/>
      <c r="F26" s="268">
        <f>+F123</f>
        <v>0</v>
      </c>
      <c r="G26" s="269"/>
      <c r="H26" s="268">
        <f>+H123</f>
        <v>0</v>
      </c>
      <c r="I26" s="269"/>
      <c r="J26" s="84">
        <f>+F26-H26</f>
        <v>0</v>
      </c>
      <c r="K26" s="75" t="str">
        <f t="shared" si="4"/>
        <v/>
      </c>
      <c r="L26" s="76"/>
      <c r="M26" s="88"/>
      <c r="N26" s="89" t="s">
        <v>59</v>
      </c>
    </row>
    <row r="27" spans="1:14" ht="12.75" thickBot="1" x14ac:dyDescent="0.25">
      <c r="A27" s="15" t="s">
        <v>1</v>
      </c>
      <c r="B27" s="16"/>
      <c r="C27" s="16"/>
      <c r="D27" s="17"/>
      <c r="E27" s="18"/>
      <c r="F27" s="270">
        <f>ROUND(+F25-F26,0)</f>
        <v>0</v>
      </c>
      <c r="G27" s="271"/>
      <c r="H27" s="270">
        <f>ROUND(+H25-H26,0)</f>
        <v>0</v>
      </c>
      <c r="I27" s="271"/>
      <c r="J27" s="30">
        <f>+F27-H27</f>
        <v>0</v>
      </c>
      <c r="K27" s="28" t="str">
        <f t="shared" si="4"/>
        <v/>
      </c>
      <c r="L27" s="35"/>
      <c r="M27" s="5"/>
    </row>
    <row r="28" spans="1:14" ht="21" customHeight="1" x14ac:dyDescent="0.2">
      <c r="A28" s="96" t="s">
        <v>12</v>
      </c>
      <c r="B28" s="19"/>
      <c r="C28" s="19"/>
      <c r="D28" s="20"/>
      <c r="E28" s="21"/>
      <c r="F28" s="280" t="str">
        <f>IFERROR((F23+F24)/F27,IFERROR(F23/F27,IFERROR(F24/F27,"")))</f>
        <v/>
      </c>
      <c r="G28" s="281"/>
      <c r="H28" s="280" t="str">
        <f>IFERROR((H23+H24)/H27,IFERROR(H23/H27,IFERROR(H24/H27,"")))</f>
        <v/>
      </c>
      <c r="I28" s="281"/>
      <c r="J28" s="97"/>
      <c r="K28" s="98"/>
      <c r="L28" s="99"/>
      <c r="M28" s="100"/>
    </row>
    <row r="29" spans="1:14" ht="15" customHeight="1" x14ac:dyDescent="0.2">
      <c r="F29" s="77"/>
      <c r="H29" s="77"/>
      <c r="L29" s="53"/>
    </row>
    <row r="30" spans="1:14" x14ac:dyDescent="0.2">
      <c r="A30" s="101" t="s">
        <v>34</v>
      </c>
      <c r="F30" s="77"/>
      <c r="H30" s="77"/>
      <c r="L30" s="53"/>
    </row>
    <row r="31" spans="1:14" ht="26.25" customHeight="1" x14ac:dyDescent="0.2">
      <c r="A31" s="290" t="s">
        <v>48</v>
      </c>
      <c r="B31" s="54"/>
      <c r="C31" s="54"/>
      <c r="D31" s="55"/>
      <c r="E31" s="55"/>
      <c r="F31" s="272" t="s">
        <v>35</v>
      </c>
      <c r="G31" s="242"/>
      <c r="H31" s="243" t="s">
        <v>20</v>
      </c>
      <c r="I31" s="282"/>
      <c r="J31" s="31"/>
      <c r="K31" s="31" t="s">
        <v>49</v>
      </c>
      <c r="L31" s="36"/>
      <c r="M31" s="32"/>
    </row>
    <row r="32" spans="1:14" x14ac:dyDescent="0.2">
      <c r="A32" s="291"/>
      <c r="B32" s="22"/>
      <c r="C32" s="57"/>
      <c r="D32" s="57"/>
      <c r="E32" s="58"/>
      <c r="F32" s="278" t="s">
        <v>0</v>
      </c>
      <c r="G32" s="279"/>
      <c r="H32" s="278" t="s">
        <v>0</v>
      </c>
      <c r="I32" s="279"/>
      <c r="J32" s="59"/>
      <c r="K32" s="102" t="s">
        <v>22</v>
      </c>
      <c r="L32" s="103"/>
      <c r="M32" s="104"/>
    </row>
    <row r="33" spans="1:28" x14ac:dyDescent="0.2">
      <c r="A33" s="23"/>
      <c r="B33" s="24"/>
      <c r="C33" s="105"/>
      <c r="D33" s="105"/>
      <c r="E33" s="106"/>
      <c r="F33" s="283" t="s">
        <v>19</v>
      </c>
      <c r="G33" s="284"/>
      <c r="H33" s="283" t="s">
        <v>23</v>
      </c>
      <c r="I33" s="284"/>
      <c r="J33" s="107"/>
      <c r="K33" s="108" t="s">
        <v>24</v>
      </c>
      <c r="L33" s="103"/>
      <c r="M33" s="104"/>
      <c r="N33" s="109"/>
    </row>
    <row r="34" spans="1:28" x14ac:dyDescent="0.2">
      <c r="A34" s="11" t="s">
        <v>30</v>
      </c>
      <c r="B34" s="12"/>
      <c r="C34" s="82"/>
      <c r="D34" s="82"/>
      <c r="E34" s="110"/>
      <c r="F34" s="111" t="str">
        <f>IF(G34="","",+G34/G42)</f>
        <v/>
      </c>
      <c r="G34" s="1"/>
      <c r="H34" s="111" t="str">
        <f>IF(I34="","",+I34/I42)</f>
        <v/>
      </c>
      <c r="I34" s="1"/>
      <c r="J34" s="107"/>
      <c r="K34" s="112" t="str">
        <f>IF(G34="",IF(I34="","",G34-I34),G34-I34)</f>
        <v/>
      </c>
      <c r="L34" s="113"/>
      <c r="M34" s="3"/>
    </row>
    <row r="35" spans="1:28" x14ac:dyDescent="0.2">
      <c r="A35" s="85" t="s">
        <v>2</v>
      </c>
      <c r="B35" s="82"/>
      <c r="C35" s="114"/>
      <c r="D35" s="114"/>
      <c r="E35" s="110"/>
      <c r="F35" s="111" t="str">
        <f>IF(G35="","",+G35/$G$42)</f>
        <v/>
      </c>
      <c r="G35" s="115"/>
      <c r="H35" s="111" t="str">
        <f>IF(I35="","",+I35/$I$42)</f>
        <v/>
      </c>
      <c r="I35" s="115"/>
      <c r="J35" s="107"/>
      <c r="K35" s="112" t="str">
        <f>IF(G35="",IF(I35="","",G35-I35),G35-I35)</f>
        <v/>
      </c>
      <c r="L35" s="113"/>
      <c r="M35" s="88"/>
    </row>
    <row r="36" spans="1:28" x14ac:dyDescent="0.2">
      <c r="A36" s="85" t="s">
        <v>4</v>
      </c>
      <c r="B36" s="82"/>
      <c r="C36" s="116"/>
      <c r="D36" s="116"/>
      <c r="E36" s="116"/>
      <c r="F36" s="116"/>
      <c r="G36" s="117"/>
      <c r="H36" s="116"/>
      <c r="I36" s="117"/>
      <c r="J36" s="107"/>
      <c r="K36" s="84"/>
      <c r="L36" s="118"/>
      <c r="M36" s="77"/>
    </row>
    <row r="37" spans="1:28" x14ac:dyDescent="0.2">
      <c r="A37" s="239"/>
      <c r="B37" s="240"/>
      <c r="C37" s="240"/>
      <c r="D37" s="240"/>
      <c r="E37" s="119"/>
      <c r="F37" s="111" t="str">
        <f>IF(G37="","",+G37/$G$42)</f>
        <v/>
      </c>
      <c r="G37" s="115"/>
      <c r="H37" s="111" t="str">
        <f>IF(I37="","",+I37/$I$42)</f>
        <v/>
      </c>
      <c r="I37" s="115"/>
      <c r="J37" s="107"/>
      <c r="K37" s="112" t="str">
        <f>IF(G37="",IF(I37="","",G37-I37),G37-I37)</f>
        <v/>
      </c>
      <c r="L37" s="113"/>
      <c r="M37" s="88"/>
      <c r="N37" s="88"/>
      <c r="W37" s="56"/>
      <c r="X37" s="56"/>
      <c r="Y37" s="56"/>
      <c r="Z37" s="56"/>
      <c r="AA37" s="56"/>
      <c r="AB37" s="56"/>
    </row>
    <row r="38" spans="1:28" x14ac:dyDescent="0.2">
      <c r="A38" s="239"/>
      <c r="B38" s="240"/>
      <c r="C38" s="240"/>
      <c r="D38" s="240"/>
      <c r="E38" s="119"/>
      <c r="F38" s="111" t="str">
        <f>IF(G38="","",+G38/$G$42)</f>
        <v/>
      </c>
      <c r="G38" s="115"/>
      <c r="H38" s="111" t="str">
        <f>IF(I38="","",+I38/$I$42)</f>
        <v/>
      </c>
      <c r="I38" s="115"/>
      <c r="J38" s="107"/>
      <c r="K38" s="112" t="str">
        <f>IF(G38="",IF(I38="","",G38-I38),G38-I38)</f>
        <v/>
      </c>
      <c r="L38" s="113"/>
      <c r="M38" s="88"/>
      <c r="N38" s="88"/>
      <c r="W38" s="56"/>
      <c r="X38" s="56"/>
      <c r="Y38" s="56"/>
      <c r="Z38" s="56"/>
      <c r="AA38" s="56"/>
      <c r="AB38" s="56"/>
    </row>
    <row r="39" spans="1:28" x14ac:dyDescent="0.2">
      <c r="A39" s="85" t="s">
        <v>29</v>
      </c>
      <c r="B39" s="82"/>
      <c r="C39" s="116"/>
      <c r="D39" s="116"/>
      <c r="E39" s="111"/>
      <c r="F39" s="111"/>
      <c r="G39" s="117"/>
      <c r="H39" s="111"/>
      <c r="I39" s="117"/>
      <c r="J39" s="107"/>
      <c r="K39" s="84"/>
      <c r="L39" s="118"/>
      <c r="M39" s="77"/>
      <c r="N39" s="77"/>
      <c r="W39" s="56"/>
      <c r="X39" s="56"/>
      <c r="Y39" s="56"/>
      <c r="Z39" s="56"/>
      <c r="AA39" s="56"/>
      <c r="AB39" s="56"/>
    </row>
    <row r="40" spans="1:28" x14ac:dyDescent="0.2">
      <c r="A40" s="235"/>
      <c r="B40" s="236"/>
      <c r="C40" s="236"/>
      <c r="D40" s="236"/>
      <c r="E40" s="120"/>
      <c r="F40" s="111" t="str">
        <f>IF(G40="","",+G40/$G$42)</f>
        <v/>
      </c>
      <c r="G40" s="115"/>
      <c r="H40" s="111" t="str">
        <f>IF(I40="","",+I40/$I$42)</f>
        <v/>
      </c>
      <c r="I40" s="115"/>
      <c r="J40" s="107"/>
      <c r="K40" s="112" t="str">
        <f>IF(G40="",IF(I40="","",G40-I40),G40-I40)</f>
        <v/>
      </c>
      <c r="L40" s="113"/>
      <c r="M40" s="88"/>
      <c r="N40" s="88"/>
      <c r="W40" s="56"/>
      <c r="X40" s="56"/>
      <c r="Y40" s="56"/>
      <c r="Z40" s="56"/>
      <c r="AA40" s="56"/>
      <c r="AB40" s="56"/>
    </row>
    <row r="41" spans="1:28" x14ac:dyDescent="0.2">
      <c r="A41" s="235"/>
      <c r="B41" s="236"/>
      <c r="C41" s="236"/>
      <c r="D41" s="236"/>
      <c r="E41" s="120"/>
      <c r="F41" s="111" t="str">
        <f>IF(G41="","",+G41/$G$42)</f>
        <v/>
      </c>
      <c r="G41" s="121"/>
      <c r="H41" s="111" t="str">
        <f>IF(I41="","",+I41/$G$42)</f>
        <v/>
      </c>
      <c r="I41" s="121"/>
      <c r="J41" s="107"/>
      <c r="K41" s="112" t="str">
        <f>IF(G41="",IF(I41="","",G41-I41),G41-I41)</f>
        <v/>
      </c>
      <c r="L41" s="113"/>
      <c r="M41" s="88"/>
      <c r="N41" s="88"/>
      <c r="W41" s="56"/>
      <c r="X41" s="56"/>
      <c r="Y41" s="56"/>
      <c r="Z41" s="56"/>
      <c r="AA41" s="56"/>
      <c r="AB41" s="56"/>
    </row>
    <row r="42" spans="1:28" ht="12.75" thickBot="1" x14ac:dyDescent="0.25">
      <c r="A42" s="25" t="s">
        <v>3</v>
      </c>
      <c r="B42" s="26"/>
      <c r="C42" s="27"/>
      <c r="D42" s="27"/>
      <c r="E42" s="2"/>
      <c r="F42" s="2">
        <f>ROUND(SUM(F34:F41),0)</f>
        <v>0</v>
      </c>
      <c r="G42" s="30">
        <f>ROUND(SUM(G34:G41),0)</f>
        <v>0</v>
      </c>
      <c r="H42" s="2">
        <f>ROUND(SUM(H34:H41),0)</f>
        <v>0</v>
      </c>
      <c r="I42" s="30">
        <f>ROUND(SUM(I34:I41),0)</f>
        <v>0</v>
      </c>
      <c r="J42" s="30"/>
      <c r="K42" s="6">
        <f>+G42-I42</f>
        <v>0</v>
      </c>
      <c r="L42" s="37"/>
      <c r="M42" s="5"/>
      <c r="N42" s="5"/>
      <c r="W42" s="56"/>
      <c r="X42" s="56"/>
      <c r="Y42" s="56"/>
      <c r="Z42" s="56"/>
      <c r="AA42" s="56"/>
      <c r="AB42" s="56"/>
    </row>
    <row r="43" spans="1:28" ht="7.5" customHeight="1" x14ac:dyDescent="0.2">
      <c r="A43" s="122"/>
      <c r="D43" s="123"/>
      <c r="E43" s="123"/>
      <c r="F43" s="77"/>
      <c r="H43" s="77"/>
      <c r="L43" s="53"/>
      <c r="W43" s="56"/>
      <c r="X43" s="56"/>
      <c r="Y43" s="56"/>
      <c r="Z43" s="56"/>
      <c r="AA43" s="56"/>
      <c r="AB43" s="56"/>
    </row>
    <row r="44" spans="1:28" x14ac:dyDescent="0.2">
      <c r="A44" s="124" t="s">
        <v>53</v>
      </c>
      <c r="B44" s="93"/>
      <c r="C44" s="93"/>
      <c r="D44" s="93"/>
      <c r="E44" s="125"/>
      <c r="F44" s="126">
        <f>100%-F42</f>
        <v>1</v>
      </c>
      <c r="G44" s="127">
        <f>+F27-G42</f>
        <v>0</v>
      </c>
      <c r="H44" s="126">
        <f>100%-H42</f>
        <v>1</v>
      </c>
      <c r="I44" s="127">
        <f>+H27-I42</f>
        <v>0</v>
      </c>
      <c r="J44" s="127"/>
      <c r="K44" s="93"/>
      <c r="L44" s="38"/>
      <c r="M44" s="128"/>
      <c r="N44" s="4"/>
      <c r="O44" s="5"/>
      <c r="W44" s="56"/>
      <c r="X44" s="56"/>
      <c r="Y44" s="56"/>
      <c r="Z44" s="56"/>
      <c r="AA44" s="56"/>
      <c r="AB44" s="56"/>
    </row>
    <row r="45" spans="1:28" ht="9" customHeight="1" x14ac:dyDescent="0.2">
      <c r="L45" s="53"/>
      <c r="W45" s="56"/>
      <c r="X45" s="56"/>
      <c r="Y45" s="56"/>
      <c r="Z45" s="56"/>
      <c r="AA45" s="56"/>
      <c r="AB45" s="56"/>
    </row>
    <row r="46" spans="1:28" x14ac:dyDescent="0.2">
      <c r="A46" s="101" t="s">
        <v>16</v>
      </c>
      <c r="F46" s="129"/>
      <c r="G46" s="128"/>
      <c r="H46" s="129"/>
      <c r="I46" s="128"/>
      <c r="J46" s="128"/>
      <c r="K46" s="128"/>
      <c r="L46" s="113"/>
      <c r="M46" s="128"/>
      <c r="W46" s="56"/>
      <c r="X46" s="56"/>
      <c r="Y46" s="56"/>
      <c r="Z46" s="56"/>
      <c r="AA46" s="56"/>
      <c r="AB46" s="56"/>
    </row>
    <row r="47" spans="1:28" x14ac:dyDescent="0.2">
      <c r="A47" s="39" t="s">
        <v>17</v>
      </c>
      <c r="F47" s="130"/>
      <c r="G47" s="131"/>
      <c r="H47" s="132"/>
      <c r="I47" s="131"/>
      <c r="J47" s="133"/>
      <c r="L47" s="53"/>
      <c r="N47" s="78"/>
      <c r="W47" s="56"/>
      <c r="X47" s="56"/>
      <c r="Y47" s="56"/>
      <c r="Z47" s="56"/>
      <c r="AA47" s="56"/>
      <c r="AB47" s="56"/>
    </row>
    <row r="48" spans="1:28" x14ac:dyDescent="0.2">
      <c r="A48" s="39" t="s">
        <v>18</v>
      </c>
      <c r="F48" s="130"/>
      <c r="G48" s="131"/>
      <c r="H48" s="132"/>
      <c r="I48" s="131"/>
      <c r="J48" s="133"/>
      <c r="L48" s="53"/>
      <c r="N48" s="61"/>
    </row>
    <row r="49" spans="1:21" x14ac:dyDescent="0.2">
      <c r="L49" s="53"/>
    </row>
    <row r="50" spans="1:21" x14ac:dyDescent="0.2">
      <c r="L50" s="53"/>
      <c r="N50" s="134"/>
    </row>
    <row r="51" spans="1:21" x14ac:dyDescent="0.2">
      <c r="A51" s="101" t="s">
        <v>92</v>
      </c>
      <c r="B51" s="135"/>
      <c r="C51" s="135"/>
      <c r="D51" s="136"/>
      <c r="E51" s="136"/>
      <c r="F51" s="136"/>
      <c r="G51" s="136"/>
      <c r="H51" s="136"/>
      <c r="I51" s="136"/>
      <c r="J51" s="136"/>
      <c r="K51" s="136"/>
      <c r="L51" s="137"/>
      <c r="M51" s="52"/>
      <c r="N51" s="61"/>
      <c r="O51" s="135"/>
      <c r="P51" s="135"/>
    </row>
    <row r="52" spans="1:21" x14ac:dyDescent="0.2">
      <c r="K52" s="138"/>
      <c r="L52" s="139"/>
      <c r="N52" s="45"/>
      <c r="O52" s="140"/>
      <c r="P52" s="140"/>
      <c r="Q52" s="140"/>
      <c r="R52" s="140"/>
      <c r="S52" s="140"/>
      <c r="T52" s="140"/>
      <c r="U52" s="140"/>
    </row>
    <row r="53" spans="1:21" x14ac:dyDescent="0.2">
      <c r="A53" s="61" t="s">
        <v>57</v>
      </c>
      <c r="J53" s="131"/>
      <c r="K53" s="138"/>
      <c r="L53" s="139"/>
      <c r="O53" s="140"/>
      <c r="P53" s="140"/>
      <c r="Q53" s="140"/>
      <c r="R53" s="140"/>
      <c r="S53" s="140"/>
      <c r="T53" s="140"/>
      <c r="U53" s="140"/>
    </row>
    <row r="54" spans="1:21" x14ac:dyDescent="0.2">
      <c r="A54" s="61" t="s">
        <v>68</v>
      </c>
      <c r="J54" s="131"/>
      <c r="K54" s="138"/>
      <c r="L54" s="139"/>
      <c r="N54" s="39" t="s">
        <v>56</v>
      </c>
      <c r="O54" s="140"/>
      <c r="P54" s="140"/>
      <c r="Q54" s="140"/>
      <c r="R54" s="140"/>
      <c r="S54" s="140"/>
      <c r="T54" s="140"/>
      <c r="U54" s="140"/>
    </row>
    <row r="55" spans="1:21" x14ac:dyDescent="0.2">
      <c r="A55" s="61"/>
      <c r="J55" s="133"/>
      <c r="K55" s="138"/>
      <c r="L55" s="139"/>
      <c r="N55" s="45"/>
      <c r="O55" s="140"/>
      <c r="P55" s="140"/>
      <c r="Q55" s="140"/>
      <c r="R55" s="140"/>
      <c r="S55" s="140"/>
      <c r="T55" s="140"/>
      <c r="U55" s="140"/>
    </row>
    <row r="56" spans="1:21" x14ac:dyDescent="0.2">
      <c r="A56" s="61"/>
      <c r="J56" s="133"/>
      <c r="K56" s="138"/>
      <c r="L56" s="139"/>
      <c r="N56" s="45" t="s">
        <v>88</v>
      </c>
      <c r="O56" s="140"/>
      <c r="P56" s="140"/>
      <c r="Q56" s="140"/>
      <c r="R56" s="140"/>
      <c r="S56" s="140"/>
      <c r="T56" s="140"/>
      <c r="U56" s="140"/>
    </row>
    <row r="57" spans="1:21" x14ac:dyDescent="0.2">
      <c r="A57" s="61"/>
      <c r="J57" s="133"/>
      <c r="K57" s="138"/>
      <c r="L57" s="139"/>
      <c r="N57" s="142" t="s">
        <v>39</v>
      </c>
      <c r="O57" s="140"/>
      <c r="P57" s="140"/>
      <c r="Q57" s="140"/>
      <c r="R57" s="140"/>
      <c r="S57" s="140"/>
      <c r="T57" s="140"/>
      <c r="U57" s="140"/>
    </row>
    <row r="58" spans="1:21" x14ac:dyDescent="0.2">
      <c r="A58" s="61"/>
      <c r="I58" s="133"/>
      <c r="J58" s="133"/>
      <c r="K58" s="138"/>
      <c r="L58" s="139"/>
      <c r="N58" s="45"/>
      <c r="O58" s="140"/>
      <c r="P58" s="140"/>
      <c r="Q58" s="140"/>
      <c r="R58" s="140"/>
      <c r="S58" s="140"/>
      <c r="T58" s="140"/>
      <c r="U58" s="140"/>
    </row>
    <row r="59" spans="1:21" x14ac:dyDescent="0.2">
      <c r="A59" s="101"/>
      <c r="B59" s="135"/>
      <c r="C59" s="135"/>
      <c r="D59" s="136"/>
      <c r="E59" s="136"/>
      <c r="F59" s="136"/>
      <c r="G59" s="136"/>
      <c r="H59" s="136"/>
      <c r="I59" s="136"/>
      <c r="J59" s="136"/>
      <c r="K59" s="136"/>
      <c r="L59" s="137"/>
      <c r="M59" s="52"/>
      <c r="N59" s="141"/>
    </row>
    <row r="60" spans="1:21" ht="12.75" customHeight="1" x14ac:dyDescent="0.2">
      <c r="A60" s="145" t="s">
        <v>46</v>
      </c>
      <c r="B60" s="61"/>
      <c r="C60" s="61"/>
      <c r="D60" s="136"/>
      <c r="E60" s="136"/>
      <c r="F60" s="136"/>
      <c r="G60" s="142"/>
      <c r="H60" s="142"/>
      <c r="I60" s="142"/>
      <c r="J60" s="142"/>
      <c r="K60" s="142"/>
      <c r="L60" s="143"/>
      <c r="M60" s="144"/>
    </row>
    <row r="61" spans="1:21" s="80" customFormat="1" ht="28.5" customHeight="1" x14ac:dyDescent="0.2">
      <c r="A61" s="228" t="s">
        <v>69</v>
      </c>
      <c r="B61" s="229"/>
      <c r="C61" s="229"/>
      <c r="D61" s="229"/>
      <c r="E61" s="229"/>
      <c r="F61" s="242" t="s">
        <v>35</v>
      </c>
      <c r="G61" s="242"/>
      <c r="H61" s="243" t="s">
        <v>20</v>
      </c>
      <c r="I61" s="243"/>
      <c r="J61" s="146" t="s">
        <v>49</v>
      </c>
      <c r="K61" s="147"/>
      <c r="L61" s="148"/>
      <c r="M61" s="144"/>
      <c r="N61" s="147"/>
    </row>
    <row r="62" spans="1:21" x14ac:dyDescent="0.2">
      <c r="A62" s="230"/>
      <c r="B62" s="231"/>
      <c r="C62" s="231"/>
      <c r="D62" s="231"/>
      <c r="E62" s="231"/>
      <c r="F62" s="251" t="s">
        <v>22</v>
      </c>
      <c r="G62" s="251"/>
      <c r="H62" s="251" t="s">
        <v>22</v>
      </c>
      <c r="I62" s="251"/>
      <c r="J62" s="149">
        <v>1000</v>
      </c>
      <c r="K62" s="142"/>
      <c r="L62" s="143"/>
      <c r="M62" s="144"/>
      <c r="N62" s="142"/>
    </row>
    <row r="63" spans="1:21" ht="12.75" customHeight="1" x14ac:dyDescent="0.2">
      <c r="A63" s="150" t="s">
        <v>41</v>
      </c>
      <c r="B63" s="151"/>
      <c r="C63" s="151"/>
      <c r="D63" s="151"/>
      <c r="E63" s="151"/>
      <c r="F63" s="244"/>
      <c r="G63" s="244"/>
      <c r="H63" s="238"/>
      <c r="I63" s="244"/>
      <c r="J63" s="90" t="str">
        <f>+IF(F63&lt;&gt;"",(F63-H63),"")</f>
        <v/>
      </c>
      <c r="K63" s="142"/>
      <c r="L63" s="143"/>
      <c r="M63" s="144"/>
      <c r="N63" s="152" t="s">
        <v>81</v>
      </c>
    </row>
    <row r="64" spans="1:21" ht="12.75" customHeight="1" x14ac:dyDescent="0.2">
      <c r="A64" s="150" t="s">
        <v>42</v>
      </c>
      <c r="B64" s="151"/>
      <c r="C64" s="151"/>
      <c r="D64" s="151"/>
      <c r="E64" s="151"/>
      <c r="F64" s="244"/>
      <c r="G64" s="244"/>
      <c r="H64" s="238"/>
      <c r="I64" s="244"/>
      <c r="J64" s="90" t="str">
        <f t="shared" ref="J64:J67" si="5">+IF(F64&lt;&gt;"",(F64-H64),"")</f>
        <v/>
      </c>
      <c r="K64" s="142"/>
      <c r="L64" s="143"/>
      <c r="M64" s="144"/>
      <c r="N64" s="142"/>
    </row>
    <row r="65" spans="1:14" ht="12.75" customHeight="1" x14ac:dyDescent="0.2">
      <c r="A65" s="150" t="s">
        <v>43</v>
      </c>
      <c r="B65" s="151"/>
      <c r="C65" s="151"/>
      <c r="D65" s="151"/>
      <c r="E65" s="151"/>
      <c r="F65" s="244"/>
      <c r="G65" s="244"/>
      <c r="H65" s="238"/>
      <c r="I65" s="244"/>
      <c r="J65" s="90" t="str">
        <f t="shared" si="5"/>
        <v/>
      </c>
      <c r="K65" s="142"/>
      <c r="L65" s="143"/>
      <c r="M65" s="144"/>
      <c r="N65" s="142"/>
    </row>
    <row r="66" spans="1:14" ht="12.75" customHeight="1" x14ac:dyDescent="0.2">
      <c r="A66" s="153" t="s">
        <v>44</v>
      </c>
      <c r="B66" s="151"/>
      <c r="C66" s="151"/>
      <c r="D66" s="151"/>
      <c r="E66" s="151"/>
      <c r="F66" s="244"/>
      <c r="G66" s="244"/>
      <c r="H66" s="238"/>
      <c r="I66" s="244"/>
      <c r="J66" s="90" t="str">
        <f t="shared" si="5"/>
        <v/>
      </c>
      <c r="K66" s="142"/>
      <c r="L66" s="143"/>
      <c r="M66" s="144"/>
      <c r="N66" s="142"/>
    </row>
    <row r="67" spans="1:14" ht="12.75" customHeight="1" x14ac:dyDescent="0.2">
      <c r="A67" s="154"/>
      <c r="B67" s="61"/>
      <c r="C67" s="61"/>
      <c r="D67" s="61"/>
      <c r="E67" s="61"/>
      <c r="F67" s="256"/>
      <c r="G67" s="257"/>
      <c r="H67" s="256"/>
      <c r="I67" s="257"/>
      <c r="J67" s="90" t="str">
        <f t="shared" si="5"/>
        <v/>
      </c>
      <c r="K67" s="142"/>
      <c r="L67" s="143"/>
      <c r="M67" s="144"/>
      <c r="N67" s="142"/>
    </row>
    <row r="68" spans="1:14" ht="12.75" thickBot="1" x14ac:dyDescent="0.25">
      <c r="A68" s="155" t="s">
        <v>45</v>
      </c>
      <c r="B68" s="156"/>
      <c r="C68" s="156"/>
      <c r="D68" s="156"/>
      <c r="E68" s="156"/>
      <c r="F68" s="258">
        <f>SUM(F63:G67)</f>
        <v>0</v>
      </c>
      <c r="G68" s="258"/>
      <c r="H68" s="260">
        <f>SUM(H63:I67)</f>
        <v>0</v>
      </c>
      <c r="I68" s="258"/>
      <c r="J68" s="157">
        <f>+F68-H68</f>
        <v>0</v>
      </c>
      <c r="K68" s="142"/>
      <c r="L68" s="143"/>
      <c r="M68" s="144"/>
      <c r="N68" s="61"/>
    </row>
    <row r="69" spans="1:14" ht="6.95" customHeight="1" x14ac:dyDescent="0.2">
      <c r="A69" s="145"/>
      <c r="B69" s="101"/>
      <c r="C69" s="101"/>
      <c r="D69" s="101"/>
      <c r="E69" s="101"/>
      <c r="F69" s="158"/>
      <c r="G69" s="158"/>
      <c r="H69" s="5"/>
      <c r="I69" s="158"/>
      <c r="J69" s="158"/>
      <c r="K69" s="159"/>
      <c r="L69" s="143"/>
      <c r="M69" s="144"/>
      <c r="N69" s="61"/>
    </row>
    <row r="70" spans="1:14" x14ac:dyDescent="0.2">
      <c r="A70" s="124" t="s">
        <v>54</v>
      </c>
      <c r="B70" s="93"/>
      <c r="C70" s="93"/>
      <c r="D70" s="93"/>
      <c r="E70" s="93"/>
      <c r="F70" s="261">
        <f>+F68-F27</f>
        <v>0</v>
      </c>
      <c r="G70" s="261"/>
      <c r="H70" s="261">
        <f>+H68-H27</f>
        <v>0</v>
      </c>
      <c r="I70" s="261"/>
      <c r="J70" s="160"/>
      <c r="K70" s="142"/>
      <c r="L70" s="143"/>
      <c r="M70" s="144"/>
      <c r="N70" s="61"/>
    </row>
    <row r="71" spans="1:14" x14ac:dyDescent="0.2">
      <c r="A71" s="45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3"/>
      <c r="M71" s="144"/>
    </row>
    <row r="72" spans="1:14" x14ac:dyDescent="0.2">
      <c r="A72" s="49" t="s">
        <v>83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3"/>
      <c r="M72" s="144"/>
      <c r="N72" s="80" t="s">
        <v>84</v>
      </c>
    </row>
    <row r="73" spans="1:14" x14ac:dyDescent="0.2">
      <c r="A73" s="45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3"/>
      <c r="M73" s="144"/>
    </row>
    <row r="74" spans="1:14" x14ac:dyDescent="0.2">
      <c r="A74" s="232" t="s">
        <v>37</v>
      </c>
      <c r="B74" s="233"/>
      <c r="C74" s="233"/>
      <c r="D74" s="233"/>
      <c r="E74" s="233"/>
      <c r="F74" s="233"/>
      <c r="G74" s="233"/>
      <c r="H74" s="233"/>
      <c r="I74" s="233"/>
      <c r="J74" s="234"/>
      <c r="K74" s="142"/>
      <c r="L74" s="143"/>
      <c r="M74" s="144"/>
      <c r="N74" s="80" t="s">
        <v>40</v>
      </c>
    </row>
    <row r="75" spans="1:14" x14ac:dyDescent="0.2">
      <c r="A75" s="161"/>
      <c r="B75" s="142"/>
      <c r="C75" s="142"/>
      <c r="D75" s="142"/>
      <c r="E75" s="142"/>
      <c r="F75" s="142"/>
      <c r="G75" s="142"/>
      <c r="H75" s="142"/>
      <c r="I75" s="142"/>
      <c r="J75" s="162"/>
      <c r="K75" s="142"/>
      <c r="L75" s="143"/>
      <c r="M75" s="144"/>
    </row>
    <row r="76" spans="1:14" x14ac:dyDescent="0.2">
      <c r="A76" s="161"/>
      <c r="B76" s="142"/>
      <c r="C76" s="142"/>
      <c r="D76" s="142"/>
      <c r="E76" s="142"/>
      <c r="F76" s="142"/>
      <c r="G76" s="142"/>
      <c r="H76" s="142"/>
      <c r="I76" s="142"/>
      <c r="J76" s="162"/>
      <c r="K76" s="142"/>
      <c r="L76" s="143"/>
      <c r="M76" s="144"/>
    </row>
    <row r="77" spans="1:14" x14ac:dyDescent="0.2">
      <c r="A77" s="163"/>
      <c r="B77" s="142"/>
      <c r="C77" s="142"/>
      <c r="D77" s="142"/>
      <c r="E77" s="142"/>
      <c r="F77" s="142"/>
      <c r="G77" s="142"/>
      <c r="H77" s="142"/>
      <c r="I77" s="142"/>
      <c r="J77" s="162"/>
      <c r="K77" s="142"/>
      <c r="L77" s="143"/>
      <c r="M77" s="144"/>
      <c r="N77" s="80"/>
    </row>
    <row r="78" spans="1:14" x14ac:dyDescent="0.2">
      <c r="A78" s="163"/>
      <c r="B78" s="142"/>
      <c r="C78" s="142"/>
      <c r="D78" s="142"/>
      <c r="E78" s="142"/>
      <c r="F78" s="142"/>
      <c r="G78" s="142"/>
      <c r="H78" s="142"/>
      <c r="I78" s="142"/>
      <c r="J78" s="162"/>
      <c r="K78" s="142"/>
      <c r="L78" s="143"/>
      <c r="M78" s="144"/>
      <c r="N78" s="80"/>
    </row>
    <row r="79" spans="1:14" x14ac:dyDescent="0.2">
      <c r="A79" s="163"/>
      <c r="B79" s="142"/>
      <c r="C79" s="142"/>
      <c r="D79" s="142"/>
      <c r="E79" s="142"/>
      <c r="F79" s="142"/>
      <c r="G79" s="142"/>
      <c r="H79" s="142"/>
      <c r="I79" s="142"/>
      <c r="J79" s="162"/>
      <c r="K79" s="142"/>
      <c r="L79" s="143"/>
      <c r="M79" s="144"/>
      <c r="N79" s="80"/>
    </row>
    <row r="80" spans="1:14" x14ac:dyDescent="0.2">
      <c r="A80" s="163"/>
      <c r="B80" s="142"/>
      <c r="C80" s="142"/>
      <c r="D80" s="142"/>
      <c r="E80" s="142"/>
      <c r="F80" s="142"/>
      <c r="G80" s="142"/>
      <c r="H80" s="142"/>
      <c r="I80" s="142"/>
      <c r="J80" s="162"/>
      <c r="K80" s="142"/>
      <c r="L80" s="143"/>
      <c r="M80" s="144"/>
      <c r="N80" s="80"/>
    </row>
    <row r="81" spans="1:17" x14ac:dyDescent="0.2">
      <c r="A81" s="163"/>
      <c r="B81" s="142"/>
      <c r="C81" s="142"/>
      <c r="D81" s="142"/>
      <c r="E81" s="142"/>
      <c r="F81" s="142"/>
      <c r="G81" s="142"/>
      <c r="H81" s="142"/>
      <c r="I81" s="142"/>
      <c r="J81" s="162"/>
      <c r="K81" s="142"/>
      <c r="L81" s="143"/>
      <c r="M81" s="144"/>
      <c r="N81" s="164"/>
    </row>
    <row r="82" spans="1:17" x14ac:dyDescent="0.2">
      <c r="A82" s="165"/>
      <c r="B82" s="166"/>
      <c r="C82" s="166"/>
      <c r="D82" s="166"/>
      <c r="E82" s="166"/>
      <c r="F82" s="166"/>
      <c r="G82" s="167"/>
      <c r="H82" s="247"/>
      <c r="I82" s="247"/>
      <c r="J82" s="168"/>
      <c r="K82" s="169"/>
      <c r="L82" s="143"/>
      <c r="M82" s="144"/>
    </row>
    <row r="83" spans="1:17" x14ac:dyDescent="0.2">
      <c r="A83" s="68"/>
      <c r="D83" s="39"/>
      <c r="E83" s="39"/>
      <c r="F83" s="249"/>
      <c r="G83" s="249"/>
      <c r="H83" s="248"/>
      <c r="I83" s="248"/>
      <c r="L83" s="143"/>
      <c r="M83" s="144"/>
      <c r="N83" s="152" t="s">
        <v>81</v>
      </c>
    </row>
    <row r="84" spans="1:17" s="80" customFormat="1" ht="26.25" customHeight="1" x14ac:dyDescent="0.2">
      <c r="A84" s="170" t="s">
        <v>5</v>
      </c>
      <c r="B84" s="171"/>
      <c r="C84" s="171"/>
      <c r="D84" s="172" t="s">
        <v>70</v>
      </c>
      <c r="E84" s="172" t="s">
        <v>63</v>
      </c>
      <c r="F84" s="242" t="s">
        <v>35</v>
      </c>
      <c r="G84" s="242"/>
      <c r="H84" s="243" t="s">
        <v>20</v>
      </c>
      <c r="I84" s="243"/>
      <c r="J84" s="146" t="s">
        <v>49</v>
      </c>
      <c r="K84" s="49"/>
      <c r="L84" s="148"/>
      <c r="M84" s="144"/>
      <c r="N84" s="173" t="s">
        <v>85</v>
      </c>
      <c r="O84" s="174"/>
      <c r="P84" s="174"/>
      <c r="Q84" s="175"/>
    </row>
    <row r="85" spans="1:17" ht="12.75" x14ac:dyDescent="0.2">
      <c r="A85" s="222" t="s">
        <v>93</v>
      </c>
      <c r="B85" s="57"/>
      <c r="C85" s="57"/>
      <c r="D85" s="177"/>
      <c r="E85" s="177"/>
      <c r="F85" s="251" t="s">
        <v>22</v>
      </c>
      <c r="G85" s="251"/>
      <c r="H85" s="251" t="s">
        <v>22</v>
      </c>
      <c r="I85" s="251"/>
      <c r="J85" s="178" t="s">
        <v>22</v>
      </c>
      <c r="K85" s="179"/>
      <c r="L85" s="143"/>
      <c r="M85" s="144"/>
      <c r="O85" s="60"/>
      <c r="P85" s="60"/>
      <c r="Q85" s="180"/>
    </row>
    <row r="86" spans="1:17" x14ac:dyDescent="0.2">
      <c r="A86" s="235"/>
      <c r="B86" s="236"/>
      <c r="C86" s="237"/>
      <c r="D86" s="69"/>
      <c r="E86" s="79"/>
      <c r="F86" s="246" t="str">
        <f>+IF(D86&lt;&gt;"", ROUND((D86*E86)/1000,0),"")</f>
        <v/>
      </c>
      <c r="G86" s="246"/>
      <c r="H86" s="245"/>
      <c r="I86" s="245"/>
      <c r="J86" s="90" t="str">
        <f>+IF(F86&lt;&gt;"",(F86-H86),"")</f>
        <v/>
      </c>
      <c r="K86" s="181"/>
      <c r="L86" s="143"/>
      <c r="M86" s="144"/>
      <c r="N86" s="39" t="s">
        <v>71</v>
      </c>
      <c r="O86" s="182"/>
      <c r="P86" s="182"/>
      <c r="Q86" s="182"/>
    </row>
    <row r="87" spans="1:17" x14ac:dyDescent="0.2">
      <c r="A87" s="235"/>
      <c r="B87" s="236"/>
      <c r="C87" s="237"/>
      <c r="D87" s="69"/>
      <c r="E87" s="79"/>
      <c r="F87" s="246" t="str">
        <f t="shared" ref="F87:F89" si="6">+IF(D87&lt;&gt;"", ROUND((D87*E87)/1000,0),"")</f>
        <v/>
      </c>
      <c r="G87" s="246"/>
      <c r="H87" s="245"/>
      <c r="I87" s="245"/>
      <c r="J87" s="90" t="str">
        <f t="shared" ref="J87:J89" si="7">+IF(F87&lt;&gt;"",(F87-H87),"")</f>
        <v/>
      </c>
      <c r="K87" s="183"/>
      <c r="L87" s="143"/>
      <c r="M87" s="144"/>
      <c r="N87" s="184" t="s">
        <v>72</v>
      </c>
      <c r="O87" s="182"/>
      <c r="P87" s="182"/>
      <c r="Q87" s="182"/>
    </row>
    <row r="88" spans="1:17" x14ac:dyDescent="0.2">
      <c r="A88" s="235"/>
      <c r="B88" s="236"/>
      <c r="C88" s="237"/>
      <c r="D88" s="69"/>
      <c r="E88" s="79"/>
      <c r="F88" s="246" t="str">
        <f t="shared" si="6"/>
        <v/>
      </c>
      <c r="G88" s="246"/>
      <c r="H88" s="245"/>
      <c r="I88" s="245"/>
      <c r="J88" s="90" t="str">
        <f t="shared" si="7"/>
        <v/>
      </c>
      <c r="K88" s="183"/>
      <c r="L88" s="143"/>
      <c r="M88" s="144"/>
      <c r="N88" s="45" t="s">
        <v>73</v>
      </c>
      <c r="O88" s="182"/>
      <c r="P88" s="182"/>
      <c r="Q88" s="182"/>
    </row>
    <row r="89" spans="1:17" x14ac:dyDescent="0.2">
      <c r="A89" s="235"/>
      <c r="B89" s="236"/>
      <c r="C89" s="237"/>
      <c r="D89" s="69"/>
      <c r="E89" s="79"/>
      <c r="F89" s="246" t="str">
        <f t="shared" si="6"/>
        <v/>
      </c>
      <c r="G89" s="246"/>
      <c r="H89" s="245"/>
      <c r="I89" s="245"/>
      <c r="J89" s="90" t="str">
        <f t="shared" si="7"/>
        <v/>
      </c>
      <c r="K89" s="183"/>
      <c r="L89" s="143"/>
      <c r="M89" s="144"/>
      <c r="N89" s="61" t="s">
        <v>65</v>
      </c>
      <c r="O89" s="61"/>
      <c r="P89" s="61"/>
      <c r="Q89" s="133"/>
    </row>
    <row r="90" spans="1:17" ht="12.75" thickBot="1" x14ac:dyDescent="0.25">
      <c r="A90" s="185" t="s">
        <v>50</v>
      </c>
      <c r="B90" s="186"/>
      <c r="C90" s="186"/>
      <c r="D90" s="187"/>
      <c r="E90" s="187"/>
      <c r="F90" s="250">
        <f>ROUND(SUM(F86:G89),0)</f>
        <v>0</v>
      </c>
      <c r="G90" s="250"/>
      <c r="H90" s="250">
        <f t="shared" ref="H90" si="8">ROUND(SUM(H86:I89),0)</f>
        <v>0</v>
      </c>
      <c r="I90" s="250"/>
      <c r="J90" s="188">
        <f>+F90-H90</f>
        <v>0</v>
      </c>
      <c r="K90" s="181"/>
      <c r="L90" s="143"/>
      <c r="M90" s="144"/>
      <c r="N90" s="45"/>
      <c r="O90" s="45"/>
      <c r="P90" s="45"/>
      <c r="Q90" s="182"/>
    </row>
    <row r="91" spans="1:17" ht="12.75" x14ac:dyDescent="0.2">
      <c r="A91" s="223" t="s">
        <v>94</v>
      </c>
      <c r="B91" s="61"/>
      <c r="C91" s="61"/>
      <c r="D91" s="136"/>
      <c r="E91" s="136"/>
      <c r="F91" s="136"/>
      <c r="G91" s="61"/>
      <c r="H91" s="136"/>
      <c r="I91" s="61"/>
      <c r="J91" s="136"/>
      <c r="K91" s="61"/>
      <c r="L91" s="143"/>
      <c r="M91" s="144"/>
    </row>
    <row r="92" spans="1:17" x14ac:dyDescent="0.2">
      <c r="B92" s="61"/>
      <c r="C92" s="61"/>
      <c r="D92" s="136"/>
      <c r="E92" s="136"/>
      <c r="F92" s="136"/>
      <c r="G92" s="61"/>
      <c r="H92" s="136"/>
      <c r="I92" s="61"/>
      <c r="J92" s="136"/>
      <c r="K92" s="61"/>
      <c r="L92" s="143"/>
      <c r="M92" s="144"/>
    </row>
    <row r="93" spans="1:17" x14ac:dyDescent="0.2">
      <c r="A93" s="68"/>
      <c r="B93" s="61"/>
      <c r="C93" s="61"/>
      <c r="D93" s="136"/>
      <c r="E93" s="136"/>
      <c r="F93" s="136"/>
      <c r="G93" s="61"/>
      <c r="H93" s="136"/>
      <c r="I93" s="61"/>
      <c r="J93" s="136"/>
      <c r="K93" s="61"/>
      <c r="L93" s="143"/>
      <c r="M93" s="144"/>
    </row>
    <row r="94" spans="1:17" x14ac:dyDescent="0.2">
      <c r="A94" s="134"/>
      <c r="B94" s="61"/>
      <c r="C94" s="61"/>
      <c r="D94" s="136"/>
      <c r="E94" s="136"/>
      <c r="F94" s="136"/>
      <c r="G94" s="61"/>
      <c r="H94" s="136"/>
      <c r="I94" s="61"/>
      <c r="J94" s="136"/>
      <c r="K94" s="61"/>
      <c r="L94" s="143"/>
      <c r="M94" s="144"/>
      <c r="N94" s="61"/>
    </row>
    <row r="95" spans="1:17" s="80" customFormat="1" ht="26.25" customHeight="1" x14ac:dyDescent="0.2">
      <c r="A95" s="224" t="s">
        <v>96</v>
      </c>
      <c r="B95" s="189"/>
      <c r="C95" s="189"/>
      <c r="D95" s="190" t="s">
        <v>51</v>
      </c>
      <c r="E95" s="191" t="s">
        <v>66</v>
      </c>
      <c r="F95" s="242" t="s">
        <v>35</v>
      </c>
      <c r="G95" s="242"/>
      <c r="H95" s="243" t="s">
        <v>20</v>
      </c>
      <c r="I95" s="243"/>
      <c r="J95" s="146" t="s">
        <v>49</v>
      </c>
      <c r="K95" s="192"/>
      <c r="L95" s="148"/>
      <c r="M95" s="144"/>
      <c r="N95" s="68"/>
    </row>
    <row r="96" spans="1:17" x14ac:dyDescent="0.2">
      <c r="A96" s="176"/>
      <c r="B96" s="193"/>
      <c r="C96" s="193"/>
      <c r="D96" s="251" t="s">
        <v>22</v>
      </c>
      <c r="E96" s="251"/>
      <c r="F96" s="251" t="s">
        <v>22</v>
      </c>
      <c r="G96" s="251"/>
      <c r="H96" s="251" t="s">
        <v>22</v>
      </c>
      <c r="I96" s="251"/>
      <c r="J96" s="178" t="s">
        <v>22</v>
      </c>
      <c r="K96" s="183"/>
      <c r="L96" s="194"/>
      <c r="M96" s="78"/>
      <c r="N96" s="68"/>
    </row>
    <row r="97" spans="1:14" x14ac:dyDescent="0.2">
      <c r="A97" s="235"/>
      <c r="B97" s="236"/>
      <c r="C97" s="237"/>
      <c r="D97" s="69"/>
      <c r="E97" s="79"/>
      <c r="F97" s="252" t="str">
        <f>+IF(D97&lt;&gt;"",ROUND((D97-E97),0),"")</f>
        <v/>
      </c>
      <c r="G97" s="253"/>
      <c r="H97" s="254"/>
      <c r="I97" s="255"/>
      <c r="J97" s="90" t="str">
        <f>+IF(F97&lt;&gt;"",(F97-H97),"")</f>
        <v/>
      </c>
      <c r="K97" s="183"/>
      <c r="L97" s="195"/>
      <c r="M97" s="78"/>
    </row>
    <row r="98" spans="1:14" ht="12.75" customHeight="1" x14ac:dyDescent="0.2">
      <c r="A98" s="235"/>
      <c r="B98" s="236"/>
      <c r="C98" s="237"/>
      <c r="D98" s="69"/>
      <c r="E98" s="79"/>
      <c r="F98" s="252" t="str">
        <f>+IF(D98&lt;&gt;"",ROUND((D98-E98),0),"")</f>
        <v/>
      </c>
      <c r="G98" s="253"/>
      <c r="H98" s="238"/>
      <c r="I98" s="238"/>
      <c r="J98" s="90" t="str">
        <f t="shared" ref="J98" si="9">+IF(F98&lt;&gt;"",(F98-H98),"")</f>
        <v/>
      </c>
      <c r="K98" s="183"/>
      <c r="L98" s="196"/>
      <c r="M98" s="33"/>
    </row>
    <row r="99" spans="1:14" ht="12.75" thickBot="1" x14ac:dyDescent="0.25">
      <c r="A99" s="185" t="s">
        <v>50</v>
      </c>
      <c r="B99" s="186"/>
      <c r="C99" s="186"/>
      <c r="D99" s="187"/>
      <c r="E99" s="187"/>
      <c r="F99" s="260">
        <f>ROUND(SUM(F97:G98),0)</f>
        <v>0</v>
      </c>
      <c r="G99" s="260"/>
      <c r="H99" s="260">
        <f>ROUND(SUM(H97:I98),0)</f>
        <v>0</v>
      </c>
      <c r="I99" s="260"/>
      <c r="J99" s="188">
        <f>+F99-H99</f>
        <v>0</v>
      </c>
      <c r="K99" s="183"/>
      <c r="L99" s="196"/>
      <c r="M99" s="33"/>
    </row>
    <row r="100" spans="1:14" ht="12.75" x14ac:dyDescent="0.2">
      <c r="A100" s="223" t="s">
        <v>95</v>
      </c>
      <c r="B100" s="61"/>
      <c r="C100" s="61"/>
      <c r="D100" s="136"/>
      <c r="E100" s="136"/>
      <c r="F100" s="136"/>
      <c r="G100" s="61"/>
      <c r="H100" s="136"/>
      <c r="I100" s="61"/>
      <c r="J100" s="136"/>
      <c r="K100" s="183"/>
      <c r="L100" s="194"/>
      <c r="M100" s="173"/>
    </row>
    <row r="101" spans="1:14" x14ac:dyDescent="0.2">
      <c r="A101" s="68"/>
      <c r="B101" s="61"/>
      <c r="C101" s="61"/>
      <c r="D101" s="136"/>
      <c r="E101" s="136"/>
      <c r="F101" s="136"/>
      <c r="G101" s="61"/>
      <c r="H101" s="136"/>
      <c r="I101" s="61"/>
      <c r="J101" s="136"/>
      <c r="K101" s="183"/>
      <c r="L101" s="194"/>
      <c r="M101" s="173"/>
    </row>
    <row r="102" spans="1:14" x14ac:dyDescent="0.2">
      <c r="A102" s="68"/>
      <c r="B102" s="61"/>
      <c r="C102" s="61"/>
      <c r="D102" s="136"/>
      <c r="E102" s="136"/>
      <c r="F102" s="136"/>
      <c r="G102" s="61"/>
      <c r="H102" s="136"/>
      <c r="I102" s="61"/>
      <c r="J102" s="136"/>
      <c r="K102" s="183"/>
      <c r="L102" s="194"/>
      <c r="M102" s="173"/>
    </row>
    <row r="103" spans="1:14" x14ac:dyDescent="0.2">
      <c r="A103" s="49"/>
      <c r="B103" s="61"/>
      <c r="C103" s="61"/>
      <c r="D103" s="136"/>
      <c r="E103" s="136"/>
      <c r="F103" s="136"/>
      <c r="G103" s="61"/>
      <c r="H103" s="136"/>
      <c r="I103" s="61"/>
      <c r="J103" s="136"/>
      <c r="K103" s="61"/>
      <c r="L103" s="194"/>
      <c r="M103" s="173"/>
    </row>
    <row r="104" spans="1:14" s="80" customFormat="1" ht="24" customHeight="1" x14ac:dyDescent="0.2">
      <c r="A104" s="170" t="s">
        <v>8</v>
      </c>
      <c r="B104" s="171"/>
      <c r="C104" s="171"/>
      <c r="D104" s="197"/>
      <c r="E104" s="197"/>
      <c r="F104" s="242" t="s">
        <v>35</v>
      </c>
      <c r="G104" s="242"/>
      <c r="H104" s="243" t="s">
        <v>20</v>
      </c>
      <c r="I104" s="243"/>
      <c r="J104" s="198" t="s">
        <v>49</v>
      </c>
      <c r="K104" s="49"/>
      <c r="L104" s="194"/>
      <c r="M104" s="173"/>
      <c r="N104" s="199"/>
    </row>
    <row r="105" spans="1:14" s="80" customFormat="1" x14ac:dyDescent="0.2">
      <c r="A105" s="200"/>
      <c r="B105" s="201"/>
      <c r="C105" s="201"/>
      <c r="D105" s="202"/>
      <c r="E105" s="202"/>
      <c r="F105" s="259" t="s">
        <v>22</v>
      </c>
      <c r="G105" s="259"/>
      <c r="H105" s="259" t="s">
        <v>22</v>
      </c>
      <c r="I105" s="259"/>
      <c r="J105" s="203" t="s">
        <v>22</v>
      </c>
      <c r="K105" s="204"/>
      <c r="L105" s="194"/>
      <c r="M105" s="173"/>
    </row>
    <row r="106" spans="1:14" x14ac:dyDescent="0.2">
      <c r="A106" s="239"/>
      <c r="B106" s="240"/>
      <c r="C106" s="240"/>
      <c r="D106" s="240"/>
      <c r="E106" s="241"/>
      <c r="F106" s="238"/>
      <c r="G106" s="238"/>
      <c r="H106" s="245"/>
      <c r="I106" s="245"/>
      <c r="J106" s="90" t="str">
        <f t="shared" ref="J106:J112" si="10">+IF(F106&lt;&gt;"",(F106-H106),"")</f>
        <v/>
      </c>
      <c r="K106" s="183"/>
      <c r="L106" s="194"/>
      <c r="M106" s="173"/>
    </row>
    <row r="107" spans="1:14" x14ac:dyDescent="0.2">
      <c r="A107" s="205"/>
      <c r="B107" s="206"/>
      <c r="C107" s="206"/>
      <c r="D107" s="206"/>
      <c r="E107" s="207"/>
      <c r="F107" s="238"/>
      <c r="G107" s="238"/>
      <c r="H107" s="238"/>
      <c r="I107" s="238"/>
      <c r="J107" s="90" t="str">
        <f t="shared" si="10"/>
        <v/>
      </c>
      <c r="K107" s="183"/>
      <c r="L107" s="194"/>
      <c r="M107" s="173"/>
    </row>
    <row r="108" spans="1:14" x14ac:dyDescent="0.2">
      <c r="A108" s="205"/>
      <c r="B108" s="206"/>
      <c r="C108" s="206"/>
      <c r="D108" s="206"/>
      <c r="E108" s="207"/>
      <c r="F108" s="238"/>
      <c r="G108" s="238"/>
      <c r="H108" s="238"/>
      <c r="I108" s="238"/>
      <c r="J108" s="90" t="str">
        <f t="shared" si="10"/>
        <v/>
      </c>
      <c r="K108" s="183"/>
      <c r="L108" s="194"/>
      <c r="M108" s="173"/>
      <c r="N108" s="152" t="s">
        <v>81</v>
      </c>
    </row>
    <row r="109" spans="1:14" x14ac:dyDescent="0.2">
      <c r="A109" s="239"/>
      <c r="B109" s="240"/>
      <c r="C109" s="240"/>
      <c r="D109" s="240"/>
      <c r="E109" s="241"/>
      <c r="F109" s="238"/>
      <c r="G109" s="238"/>
      <c r="H109" s="238"/>
      <c r="I109" s="238"/>
      <c r="J109" s="90" t="str">
        <f t="shared" si="10"/>
        <v/>
      </c>
      <c r="K109" s="183"/>
      <c r="L109" s="194"/>
      <c r="M109" s="173"/>
    </row>
    <row r="110" spans="1:14" x14ac:dyDescent="0.2">
      <c r="A110" s="239"/>
      <c r="B110" s="240"/>
      <c r="C110" s="240"/>
      <c r="D110" s="240"/>
      <c r="E110" s="241"/>
      <c r="F110" s="238"/>
      <c r="G110" s="238"/>
      <c r="H110" s="238"/>
      <c r="I110" s="238"/>
      <c r="J110" s="90" t="str">
        <f t="shared" si="10"/>
        <v/>
      </c>
      <c r="K110" s="183"/>
      <c r="L110" s="194"/>
      <c r="M110" s="173"/>
    </row>
    <row r="111" spans="1:14" x14ac:dyDescent="0.2">
      <c r="A111" s="205"/>
      <c r="B111" s="206"/>
      <c r="C111" s="206"/>
      <c r="D111" s="206"/>
      <c r="E111" s="207"/>
      <c r="F111" s="238"/>
      <c r="G111" s="238"/>
      <c r="H111" s="238"/>
      <c r="I111" s="238"/>
      <c r="J111" s="90" t="str">
        <f t="shared" si="10"/>
        <v/>
      </c>
      <c r="K111" s="183"/>
      <c r="L111" s="194"/>
      <c r="M111" s="173"/>
    </row>
    <row r="112" spans="1:14" x14ac:dyDescent="0.2">
      <c r="A112" s="239"/>
      <c r="B112" s="240"/>
      <c r="C112" s="240"/>
      <c r="D112" s="240"/>
      <c r="E112" s="241"/>
      <c r="F112" s="238"/>
      <c r="G112" s="238"/>
      <c r="H112" s="238"/>
      <c r="I112" s="238"/>
      <c r="J112" s="90" t="str">
        <f t="shared" si="10"/>
        <v/>
      </c>
      <c r="K112" s="183"/>
      <c r="L112" s="194"/>
      <c r="M112" s="173"/>
    </row>
    <row r="113" spans="1:14" ht="12.75" thickBot="1" x14ac:dyDescent="0.25">
      <c r="A113" s="185" t="s">
        <v>50</v>
      </c>
      <c r="B113" s="186"/>
      <c r="C113" s="186"/>
      <c r="D113" s="187"/>
      <c r="E113" s="187"/>
      <c r="F113" s="258">
        <f>ROUND(SUM(F106:G112),0)</f>
        <v>0</v>
      </c>
      <c r="G113" s="258"/>
      <c r="H113" s="258">
        <f>ROUND(SUM(H106:I112),0)</f>
        <v>0</v>
      </c>
      <c r="I113" s="258"/>
      <c r="J113" s="208">
        <f>+F113-H113</f>
        <v>0</v>
      </c>
      <c r="K113" s="179"/>
      <c r="L113" s="194"/>
      <c r="M113" s="173"/>
    </row>
    <row r="114" spans="1:14" ht="12.75" x14ac:dyDescent="0.2">
      <c r="A114" s="223" t="s">
        <v>97</v>
      </c>
      <c r="J114" s="52"/>
      <c r="L114" s="194"/>
      <c r="M114" s="173"/>
    </row>
    <row r="115" spans="1:14" x14ac:dyDescent="0.2">
      <c r="J115" s="52"/>
      <c r="L115" s="194"/>
      <c r="M115" s="173"/>
      <c r="N115" s="89" t="s">
        <v>75</v>
      </c>
    </row>
    <row r="116" spans="1:14" x14ac:dyDescent="0.2">
      <c r="J116" s="52"/>
      <c r="L116" s="194"/>
      <c r="M116" s="173"/>
    </row>
    <row r="117" spans="1:14" x14ac:dyDescent="0.2">
      <c r="J117" s="52"/>
      <c r="L117" s="194"/>
      <c r="M117" s="173"/>
    </row>
    <row r="118" spans="1:14" x14ac:dyDescent="0.2">
      <c r="J118" s="52"/>
      <c r="L118" s="194"/>
      <c r="M118" s="173"/>
    </row>
    <row r="119" spans="1:14" s="80" customFormat="1" ht="29.25" customHeight="1" x14ac:dyDescent="0.2">
      <c r="A119" s="170" t="s">
        <v>38</v>
      </c>
      <c r="B119" s="189"/>
      <c r="C119" s="189"/>
      <c r="D119" s="190"/>
      <c r="E119" s="190"/>
      <c r="F119" s="242" t="s">
        <v>35</v>
      </c>
      <c r="G119" s="242"/>
      <c r="H119" s="243" t="s">
        <v>20</v>
      </c>
      <c r="I119" s="243"/>
      <c r="J119" s="198" t="s">
        <v>49</v>
      </c>
      <c r="L119" s="194"/>
      <c r="M119" s="173"/>
    </row>
    <row r="120" spans="1:14" x14ac:dyDescent="0.2">
      <c r="A120" s="176"/>
      <c r="B120" s="193"/>
      <c r="C120" s="193"/>
      <c r="D120" s="209"/>
      <c r="E120" s="209"/>
      <c r="F120" s="251" t="s">
        <v>22</v>
      </c>
      <c r="G120" s="251"/>
      <c r="H120" s="251" t="s">
        <v>22</v>
      </c>
      <c r="I120" s="251"/>
      <c r="J120" s="178" t="s">
        <v>22</v>
      </c>
      <c r="L120" s="194"/>
      <c r="M120" s="173"/>
    </row>
    <row r="121" spans="1:14" x14ac:dyDescent="0.2">
      <c r="A121" s="205"/>
      <c r="B121" s="206"/>
      <c r="C121" s="206"/>
      <c r="D121" s="206"/>
      <c r="E121" s="207"/>
      <c r="F121" s="254"/>
      <c r="G121" s="255"/>
      <c r="H121" s="254"/>
      <c r="I121" s="255"/>
      <c r="J121" s="90" t="str">
        <f t="shared" ref="J121:J122" si="11">+IF(F121&lt;&gt;"",(F121-H121),"")</f>
        <v/>
      </c>
      <c r="L121" s="194"/>
      <c r="M121" s="173"/>
    </row>
    <row r="122" spans="1:14" x14ac:dyDescent="0.2">
      <c r="A122" s="205"/>
      <c r="B122" s="206"/>
      <c r="C122" s="206"/>
      <c r="D122" s="206"/>
      <c r="E122" s="207"/>
      <c r="F122" s="238"/>
      <c r="G122" s="238"/>
      <c r="H122" s="238"/>
      <c r="I122" s="238"/>
      <c r="J122" s="90" t="str">
        <f t="shared" si="11"/>
        <v/>
      </c>
      <c r="L122" s="194"/>
      <c r="M122" s="173"/>
    </row>
    <row r="123" spans="1:14" ht="12.75" thickBot="1" x14ac:dyDescent="0.25">
      <c r="A123" s="185" t="s">
        <v>50</v>
      </c>
      <c r="B123" s="186"/>
      <c r="C123" s="186"/>
      <c r="D123" s="187"/>
      <c r="E123" s="187"/>
      <c r="F123" s="260">
        <f>+ROUND(SUM(F121:G122),0)</f>
        <v>0</v>
      </c>
      <c r="G123" s="260"/>
      <c r="H123" s="260">
        <f t="shared" ref="H123" si="12">+ROUND(SUM(H121:I122),0)</f>
        <v>0</v>
      </c>
      <c r="I123" s="260"/>
      <c r="J123" s="188">
        <f>+F123-H123</f>
        <v>0</v>
      </c>
      <c r="L123" s="194"/>
      <c r="M123" s="173"/>
    </row>
    <row r="124" spans="1:14" ht="12.75" x14ac:dyDescent="0.2">
      <c r="A124" s="223" t="s">
        <v>98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194"/>
      <c r="M124" s="173"/>
    </row>
    <row r="125" spans="1:14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194"/>
      <c r="M125" s="173"/>
    </row>
    <row r="126" spans="1:14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194"/>
      <c r="M126" s="173"/>
    </row>
    <row r="127" spans="1:14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194"/>
      <c r="M127" s="173"/>
    </row>
    <row r="128" spans="1:14" x14ac:dyDescent="0.2">
      <c r="A128" s="210" t="s">
        <v>52</v>
      </c>
      <c r="B128" s="211"/>
      <c r="C128" s="211"/>
      <c r="D128" s="211"/>
      <c r="E128" s="211"/>
      <c r="F128" s="211"/>
      <c r="G128" s="211"/>
      <c r="H128" s="211"/>
      <c r="I128" s="211"/>
      <c r="J128" s="212"/>
      <c r="K128" s="68"/>
      <c r="L128" s="194"/>
      <c r="M128" s="173"/>
      <c r="N128" s="68" t="s">
        <v>86</v>
      </c>
    </row>
    <row r="129" spans="1:19" x14ac:dyDescent="0.2">
      <c r="A129" s="154"/>
      <c r="B129" s="68"/>
      <c r="C129" s="68"/>
      <c r="D129" s="68"/>
      <c r="E129" s="68"/>
      <c r="F129" s="68"/>
      <c r="G129" s="68"/>
      <c r="H129" s="68"/>
      <c r="I129" s="68"/>
      <c r="J129" s="213"/>
      <c r="K129" s="68"/>
      <c r="L129" s="194"/>
      <c r="M129" s="173"/>
      <c r="N129" s="39" t="s">
        <v>87</v>
      </c>
    </row>
    <row r="130" spans="1:19" ht="12.75" x14ac:dyDescent="0.2">
      <c r="A130" s="225" t="s">
        <v>99</v>
      </c>
      <c r="B130" s="226"/>
      <c r="C130" s="226"/>
      <c r="D130" s="226"/>
      <c r="E130" s="226"/>
      <c r="F130" s="226"/>
      <c r="G130" s="68"/>
      <c r="H130" s="68"/>
      <c r="I130" s="68"/>
      <c r="J130" s="213"/>
      <c r="K130" s="68"/>
      <c r="L130" s="194"/>
      <c r="M130" s="173"/>
      <c r="N130" s="39" t="s">
        <v>32</v>
      </c>
    </row>
    <row r="131" spans="1:19" x14ac:dyDescent="0.2">
      <c r="A131" s="154"/>
      <c r="B131" s="68"/>
      <c r="C131" s="68"/>
      <c r="D131" s="68"/>
      <c r="E131" s="68"/>
      <c r="F131" s="68"/>
      <c r="G131" s="68"/>
      <c r="H131" s="68"/>
      <c r="I131" s="68"/>
      <c r="J131" s="213"/>
      <c r="K131" s="68"/>
      <c r="L131" s="194"/>
      <c r="M131" s="173"/>
      <c r="N131" s="39" t="s">
        <v>31</v>
      </c>
    </row>
    <row r="132" spans="1:19" x14ac:dyDescent="0.2">
      <c r="A132" s="154"/>
      <c r="B132" s="68"/>
      <c r="C132" s="68"/>
      <c r="D132" s="68"/>
      <c r="E132" s="68"/>
      <c r="F132" s="68"/>
      <c r="G132" s="68"/>
      <c r="H132" s="68"/>
      <c r="I132" s="68"/>
      <c r="J132" s="213"/>
      <c r="K132" s="68"/>
      <c r="L132" s="194"/>
      <c r="M132" s="173"/>
    </row>
    <row r="133" spans="1:19" x14ac:dyDescent="0.2">
      <c r="A133" s="154"/>
      <c r="B133" s="68"/>
      <c r="C133" s="68"/>
      <c r="D133" s="68"/>
      <c r="E133" s="68"/>
      <c r="F133" s="68"/>
      <c r="G133" s="68"/>
      <c r="H133" s="68"/>
      <c r="I133" s="68"/>
      <c r="J133" s="213"/>
      <c r="K133" s="68"/>
      <c r="L133" s="194"/>
      <c r="M133" s="173"/>
    </row>
    <row r="134" spans="1:19" x14ac:dyDescent="0.2">
      <c r="A134" s="154"/>
      <c r="B134" s="68"/>
      <c r="C134" s="68"/>
      <c r="D134" s="68"/>
      <c r="E134" s="68"/>
      <c r="F134" s="68"/>
      <c r="G134" s="68"/>
      <c r="H134" s="68"/>
      <c r="I134" s="68"/>
      <c r="J134" s="213"/>
      <c r="K134" s="68"/>
      <c r="L134" s="194"/>
      <c r="M134" s="173"/>
    </row>
    <row r="135" spans="1:19" x14ac:dyDescent="0.2">
      <c r="A135" s="154"/>
      <c r="B135" s="68"/>
      <c r="C135" s="68"/>
      <c r="D135" s="68"/>
      <c r="E135" s="68"/>
      <c r="F135" s="68"/>
      <c r="G135" s="68"/>
      <c r="H135" s="68"/>
      <c r="I135" s="68"/>
      <c r="J135" s="213"/>
      <c r="K135" s="68"/>
      <c r="L135" s="194"/>
      <c r="M135" s="173"/>
    </row>
    <row r="136" spans="1:19" x14ac:dyDescent="0.2">
      <c r="A136" s="154"/>
      <c r="B136" s="68"/>
      <c r="C136" s="68"/>
      <c r="D136" s="68"/>
      <c r="E136" s="68"/>
      <c r="F136" s="68"/>
      <c r="G136" s="68"/>
      <c r="H136" s="68"/>
      <c r="I136" s="68"/>
      <c r="J136" s="213"/>
      <c r="K136" s="68"/>
      <c r="L136" s="194"/>
      <c r="M136" s="173"/>
      <c r="N136" s="164"/>
    </row>
    <row r="137" spans="1:19" x14ac:dyDescent="0.2">
      <c r="A137" s="154"/>
      <c r="B137" s="68"/>
      <c r="C137" s="68"/>
      <c r="D137" s="68"/>
      <c r="E137" s="68"/>
      <c r="F137" s="68"/>
      <c r="G137" s="68"/>
      <c r="H137" s="68"/>
      <c r="I137" s="68"/>
      <c r="J137" s="213"/>
      <c r="K137" s="68"/>
      <c r="L137" s="194"/>
      <c r="M137" s="173"/>
    </row>
    <row r="138" spans="1:19" x14ac:dyDescent="0.2">
      <c r="A138" s="214"/>
      <c r="B138" s="215"/>
      <c r="C138" s="215"/>
      <c r="D138" s="215"/>
      <c r="E138" s="215"/>
      <c r="F138" s="215"/>
      <c r="G138" s="215"/>
      <c r="H138" s="215"/>
      <c r="I138" s="215"/>
      <c r="J138" s="216"/>
      <c r="K138" s="68"/>
      <c r="L138" s="194"/>
      <c r="M138" s="173"/>
    </row>
    <row r="139" spans="1:19" x14ac:dyDescent="0.2">
      <c r="A139" s="68"/>
      <c r="B139" s="68"/>
      <c r="C139" s="68"/>
      <c r="D139" s="68"/>
      <c r="E139" s="68"/>
      <c r="F139" s="68"/>
      <c r="G139" s="68"/>
      <c r="H139" s="68"/>
      <c r="I139" s="61"/>
      <c r="J139" s="61"/>
      <c r="K139" s="68"/>
      <c r="L139" s="194"/>
      <c r="N139" s="89" t="s">
        <v>75</v>
      </c>
    </row>
    <row r="140" spans="1:19" ht="8.25" customHeight="1" thickBot="1" x14ac:dyDescent="0.25">
      <c r="A140" s="217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9"/>
      <c r="O140" s="138"/>
      <c r="P140" s="138"/>
      <c r="Q140" s="138"/>
      <c r="R140" s="138"/>
      <c r="S140" s="138"/>
    </row>
    <row r="141" spans="1:19" ht="12.75" thickTop="1" x14ac:dyDescent="0.2">
      <c r="A141" s="61"/>
      <c r="B141" s="61"/>
      <c r="C141" s="61"/>
      <c r="D141" s="136"/>
      <c r="E141" s="136"/>
      <c r="F141" s="136"/>
      <c r="G141" s="61"/>
      <c r="H141" s="136"/>
      <c r="I141" s="61"/>
      <c r="J141" s="61"/>
      <c r="O141" s="138"/>
      <c r="P141" s="138"/>
      <c r="Q141" s="138"/>
      <c r="R141" s="138"/>
      <c r="S141" s="138"/>
    </row>
    <row r="142" spans="1:19" x14ac:dyDescent="0.2">
      <c r="A142" s="220" t="s">
        <v>74</v>
      </c>
      <c r="B142" s="61"/>
      <c r="C142" s="61"/>
      <c r="D142" s="136"/>
      <c r="E142" s="136"/>
      <c r="F142" s="136"/>
      <c r="G142" s="61"/>
      <c r="H142" s="136"/>
      <c r="I142" s="61"/>
      <c r="J142" s="61"/>
    </row>
    <row r="143" spans="1:19" x14ac:dyDescent="0.2">
      <c r="A143" s="61"/>
      <c r="B143" s="61"/>
      <c r="C143" s="61"/>
      <c r="D143" s="136"/>
      <c r="E143" s="136"/>
      <c r="F143" s="136"/>
      <c r="H143" s="136"/>
      <c r="I143" s="61"/>
      <c r="J143" s="61"/>
      <c r="M143" s="61"/>
    </row>
    <row r="144" spans="1:19" x14ac:dyDescent="0.2">
      <c r="A144" s="61"/>
      <c r="B144" s="61"/>
      <c r="C144" s="61"/>
      <c r="D144" s="136"/>
      <c r="E144" s="136"/>
      <c r="F144" s="136"/>
      <c r="G144" s="61"/>
      <c r="H144" s="136"/>
      <c r="I144" s="61"/>
      <c r="J144" s="61"/>
    </row>
    <row r="145" spans="1:14" x14ac:dyDescent="0.2">
      <c r="A145" s="61"/>
      <c r="B145" s="61"/>
      <c r="C145" s="61"/>
      <c r="D145" s="136"/>
      <c r="E145" s="136"/>
      <c r="F145" s="136"/>
      <c r="G145" s="61"/>
      <c r="H145" s="136"/>
      <c r="I145" s="61"/>
      <c r="J145" s="61"/>
    </row>
    <row r="146" spans="1:14" x14ac:dyDescent="0.2">
      <c r="A146" s="61"/>
      <c r="B146" s="61"/>
      <c r="C146" s="61"/>
      <c r="D146" s="136"/>
      <c r="E146" s="136"/>
      <c r="F146" s="136"/>
      <c r="G146" s="61"/>
      <c r="H146" s="136"/>
      <c r="I146" s="61"/>
      <c r="J146" s="61"/>
    </row>
    <row r="147" spans="1:14" x14ac:dyDescent="0.2">
      <c r="A147" s="61"/>
      <c r="B147" s="61"/>
      <c r="C147" s="61"/>
      <c r="D147" s="136"/>
      <c r="E147" s="136"/>
      <c r="F147" s="136"/>
      <c r="G147" s="61"/>
      <c r="H147" s="136"/>
      <c r="I147" s="61"/>
      <c r="J147" s="61"/>
    </row>
    <row r="148" spans="1:14" x14ac:dyDescent="0.2">
      <c r="A148" s="61"/>
      <c r="B148" s="61"/>
      <c r="C148" s="61"/>
      <c r="D148" s="136"/>
      <c r="E148" s="136"/>
      <c r="F148" s="136"/>
      <c r="G148" s="61"/>
      <c r="H148" s="136"/>
      <c r="I148" s="61"/>
      <c r="J148" s="61"/>
    </row>
    <row r="149" spans="1:14" x14ac:dyDescent="0.2">
      <c r="A149" s="61"/>
      <c r="B149" s="61"/>
      <c r="C149" s="61"/>
      <c r="D149" s="136"/>
      <c r="E149" s="136"/>
      <c r="F149" s="136"/>
      <c r="G149" s="61"/>
      <c r="H149" s="136"/>
      <c r="I149" s="61"/>
      <c r="J149" s="61"/>
    </row>
    <row r="150" spans="1:14" x14ac:dyDescent="0.2">
      <c r="A150" s="61"/>
      <c r="B150" s="61"/>
      <c r="C150" s="61"/>
      <c r="D150" s="136"/>
      <c r="E150" s="136"/>
      <c r="F150" s="136"/>
      <c r="G150" s="61"/>
      <c r="H150" s="136"/>
      <c r="I150" s="61"/>
      <c r="J150" s="61"/>
    </row>
    <row r="151" spans="1:14" x14ac:dyDescent="0.2">
      <c r="A151" s="61"/>
      <c r="B151" s="61"/>
      <c r="C151" s="61"/>
      <c r="D151" s="136"/>
      <c r="E151" s="136"/>
      <c r="F151" s="136"/>
      <c r="G151" s="61"/>
      <c r="H151" s="136"/>
      <c r="I151" s="61"/>
      <c r="J151" s="61"/>
      <c r="N151" s="61"/>
    </row>
    <row r="152" spans="1:14" x14ac:dyDescent="0.2">
      <c r="A152" s="61"/>
      <c r="B152" s="61"/>
      <c r="C152" s="61"/>
      <c r="D152" s="136"/>
      <c r="E152" s="136"/>
      <c r="F152" s="136"/>
      <c r="G152" s="61"/>
      <c r="H152" s="136"/>
      <c r="I152" s="61"/>
      <c r="J152" s="61"/>
      <c r="N152" s="45"/>
    </row>
    <row r="153" spans="1:14" x14ac:dyDescent="0.2">
      <c r="A153" s="61"/>
      <c r="B153" s="61"/>
      <c r="C153" s="61"/>
      <c r="D153" s="136"/>
      <c r="E153" s="136"/>
      <c r="F153" s="136"/>
      <c r="G153" s="61"/>
      <c r="H153" s="136"/>
      <c r="I153" s="61"/>
      <c r="J153" s="61"/>
    </row>
    <row r="154" spans="1:14" x14ac:dyDescent="0.2">
      <c r="A154" s="61"/>
      <c r="B154" s="61"/>
      <c r="C154" s="61"/>
      <c r="D154" s="136"/>
      <c r="E154" s="136"/>
      <c r="F154" s="136"/>
    </row>
    <row r="155" spans="1:14" x14ac:dyDescent="0.2">
      <c r="A155" s="61"/>
    </row>
  </sheetData>
  <sheetProtection formatCells="0" formatColumns="0" formatRows="0" insertColumns="0" insertRows="0" deleteRows="0"/>
  <mergeCells count="144">
    <mergeCell ref="F122:G122"/>
    <mergeCell ref="H122:I122"/>
    <mergeCell ref="F123:G123"/>
    <mergeCell ref="H123:I123"/>
    <mergeCell ref="A88:C88"/>
    <mergeCell ref="A89:C89"/>
    <mergeCell ref="F120:G120"/>
    <mergeCell ref="H120:I120"/>
    <mergeCell ref="F121:G121"/>
    <mergeCell ref="H121:I121"/>
    <mergeCell ref="A109:E109"/>
    <mergeCell ref="A110:E110"/>
    <mergeCell ref="F110:G110"/>
    <mergeCell ref="H110:I110"/>
    <mergeCell ref="D96:E96"/>
    <mergeCell ref="F98:G98"/>
    <mergeCell ref="H98:I98"/>
    <mergeCell ref="F99:G99"/>
    <mergeCell ref="F89:G89"/>
    <mergeCell ref="H89:I89"/>
    <mergeCell ref="F112:G112"/>
    <mergeCell ref="H112:I112"/>
    <mergeCell ref="F119:G119"/>
    <mergeCell ref="H119:I119"/>
    <mergeCell ref="A40:D40"/>
    <mergeCell ref="A41:D41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1:G31"/>
    <mergeCell ref="F32:G32"/>
    <mergeCell ref="A38:D38"/>
    <mergeCell ref="A37:D37"/>
    <mergeCell ref="F33:G33"/>
    <mergeCell ref="F24:G24"/>
    <mergeCell ref="F25:G25"/>
    <mergeCell ref="F26:G26"/>
    <mergeCell ref="F27:G27"/>
    <mergeCell ref="F28:G28"/>
    <mergeCell ref="A9:A10"/>
    <mergeCell ref="A31:A32"/>
    <mergeCell ref="H28:I28"/>
    <mergeCell ref="F17:G17"/>
    <mergeCell ref="F18:G18"/>
    <mergeCell ref="F19:G19"/>
    <mergeCell ref="F20:G20"/>
    <mergeCell ref="F21:G21"/>
    <mergeCell ref="F23:G23"/>
    <mergeCell ref="H31:I31"/>
    <mergeCell ref="H33:I33"/>
    <mergeCell ref="F113:G113"/>
    <mergeCell ref="F85:G85"/>
    <mergeCell ref="K9:K10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2:I32"/>
    <mergeCell ref="F62:G62"/>
    <mergeCell ref="H62:I62"/>
    <mergeCell ref="F67:G67"/>
    <mergeCell ref="H67:I67"/>
    <mergeCell ref="H113:I113"/>
    <mergeCell ref="F104:G104"/>
    <mergeCell ref="H105:I105"/>
    <mergeCell ref="F105:G105"/>
    <mergeCell ref="H106:I106"/>
    <mergeCell ref="F106:G106"/>
    <mergeCell ref="H104:I104"/>
    <mergeCell ref="H95:I95"/>
    <mergeCell ref="F95:G95"/>
    <mergeCell ref="H96:I96"/>
    <mergeCell ref="H99:I99"/>
    <mergeCell ref="H90:I90"/>
    <mergeCell ref="H88:I88"/>
    <mergeCell ref="F84:G84"/>
    <mergeCell ref="H85:I85"/>
    <mergeCell ref="F68:G68"/>
    <mergeCell ref="H68:I68"/>
    <mergeCell ref="F70:G70"/>
    <mergeCell ref="H70:I70"/>
    <mergeCell ref="H84:I84"/>
    <mergeCell ref="H66:I66"/>
    <mergeCell ref="A112:E112"/>
    <mergeCell ref="H86:I86"/>
    <mergeCell ref="F86:G86"/>
    <mergeCell ref="H87:I87"/>
    <mergeCell ref="F87:G87"/>
    <mergeCell ref="H82:I82"/>
    <mergeCell ref="H83:I83"/>
    <mergeCell ref="F83:G83"/>
    <mergeCell ref="F109:G109"/>
    <mergeCell ref="H109:I109"/>
    <mergeCell ref="F90:G90"/>
    <mergeCell ref="F88:G88"/>
    <mergeCell ref="F96:G96"/>
    <mergeCell ref="F97:G97"/>
    <mergeCell ref="H97:I97"/>
    <mergeCell ref="A130:F130"/>
    <mergeCell ref="N4:S7"/>
    <mergeCell ref="A61:E62"/>
    <mergeCell ref="A74:J74"/>
    <mergeCell ref="A97:C97"/>
    <mergeCell ref="A98:C98"/>
    <mergeCell ref="F111:G111"/>
    <mergeCell ref="H111:I111"/>
    <mergeCell ref="F107:G107"/>
    <mergeCell ref="F108:G108"/>
    <mergeCell ref="H107:I107"/>
    <mergeCell ref="H108:I108"/>
    <mergeCell ref="A106:E106"/>
    <mergeCell ref="A86:C86"/>
    <mergeCell ref="A87:C87"/>
    <mergeCell ref="F61:G61"/>
    <mergeCell ref="H61:I61"/>
    <mergeCell ref="F63:G63"/>
    <mergeCell ref="H63:I63"/>
    <mergeCell ref="F64:G64"/>
    <mergeCell ref="H64:I64"/>
    <mergeCell ref="F65:G65"/>
    <mergeCell ref="H65:I65"/>
    <mergeCell ref="F66:G66"/>
  </mergeCells>
  <dataValidations count="3">
    <dataValidation type="textLength" allowBlank="1" showInputMessage="1" showErrorMessage="1" sqref="F99:J99 K86 F90:K90 F123:I123 F68:I68 J63:J68 J86:J89 F25:K27 F97:G98 J97:J98 K12:K24 J121:J123 H18:I22 J18:J24 F42:K42 K34:K41 H34:H35 F37:F38 H37:H38 F40:F41 H40:H41 F12:G24 J106:J112" xr:uid="{622A035D-42A1-423A-8135-C1E659E2EF17}">
      <formula1>10000</formula1>
      <formula2>50000</formula2>
    </dataValidation>
    <dataValidation type="textLength" allowBlank="1" showInputMessage="1" showErrorMessage="1" sqref="F113:J113" xr:uid="{33EB1194-DF97-4924-8B9F-C4AFB416773B}">
      <formula1>50000</formula1>
      <formula2>100000</formula2>
    </dataValidation>
    <dataValidation type="textLength" allowBlank="1" showInputMessage="1" showErrorMessage="1" sqref="F34:F35" xr:uid="{1C736897-3DFE-4323-A6E1-28D335A07767}">
      <formula1>1000</formula1>
      <formula2>50000</formula2>
    </dataValidation>
  </dataValidations>
  <pageMargins left="0.19685039370078741" right="0.11811023622047245" top="0.55118110236220474" bottom="0.35433070866141736" header="0.31496062992125984" footer="0.11811023622047245"/>
  <pageSetup paperSize="9" orientation="portrait" r:id="rId1"/>
  <headerFooter>
    <oddFooter>&amp;L&amp;8November 2023&amp;R&amp;9Del 2, side &amp;P</oddFooter>
  </headerFooter>
  <ignoredErrors>
    <ignoredError sqref="F70 H70 F19:G26 H19:I26 K42 J68" unlockedFormula="1"/>
    <ignoredError sqref="G44:H44" formula="1"/>
    <ignoredError sqref="F10 H10 F32 H32 K32 F85 H85 J85 F62:J62 D96:J96 F105:J105 F120:J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Klaus Sørensen</cp:lastModifiedBy>
  <cp:lastPrinted>2023-11-29T12:15:55Z</cp:lastPrinted>
  <dcterms:created xsi:type="dcterms:W3CDTF">2012-01-05T13:41:42Z</dcterms:created>
  <dcterms:modified xsi:type="dcterms:W3CDTF">2024-08-22T10:46:20Z</dcterms:modified>
</cp:coreProperties>
</file>