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S:\Forening\SUKKER\FOND\Ansøgere og tilskudsmodtagere - ansøgninger, regnskab, afrapportering mv\Ansøgninger til 2027\"/>
    </mc:Choice>
  </mc:AlternateContent>
  <xr:revisionPtr revIDLastSave="0" documentId="8_{0F244378-04F7-4979-AC9E-D3697E9BBC26}" xr6:coauthVersionLast="47" xr6:coauthVersionMax="47" xr10:uidLastSave="{00000000-0000-0000-0000-000000000000}"/>
  <bookViews>
    <workbookView xWindow="3510" yWindow="720" windowWidth="38610" windowHeight="23280" xr2:uid="{00000000-000D-0000-FFFF-FFFF00000000}"/>
  </bookViews>
  <sheets>
    <sheet name="punkt 3 - Projektøkonomi" sheetId="11" r:id="rId1"/>
    <sheet name="Data_Out" sheetId="4" state="veryHidden" r:id="rId2"/>
  </sheets>
  <definedNames>
    <definedName name="rng_data_import">Data_Out!$A$1:$AE$2</definedName>
    <definedName name="rng_data_import_proj_del">#REF!</definedName>
    <definedName name="rng_data_import_proj_effects">#REF!</definedName>
    <definedName name="rng_is_application_paf">#REF!</definedName>
    <definedName name="_xlnm.Print_Area" localSheetId="0">'punkt 3 - Projektøkonomi'!$A$1:$F$161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 i="4" l="1"/>
  <c r="K2" i="4"/>
  <c r="J2" i="4"/>
  <c r="F128" i="11"/>
  <c r="F28" i="11" s="1"/>
  <c r="F26" i="11"/>
  <c r="E136" i="11"/>
  <c r="F136" i="11" s="1"/>
  <c r="M2" i="4" s="1"/>
  <c r="O2" i="4" l="1"/>
  <c r="F151" i="11"/>
  <c r="F102" i="11"/>
  <c r="F78" i="11"/>
  <c r="F79" i="11"/>
  <c r="F80" i="11"/>
  <c r="F81" i="11"/>
  <c r="F82" i="11"/>
  <c r="F83" i="11"/>
  <c r="F39" i="11"/>
  <c r="F77" i="11"/>
  <c r="M97" i="11"/>
  <c r="M95" i="11"/>
  <c r="M94" i="11"/>
  <c r="M93" i="11"/>
  <c r="M91" i="11"/>
  <c r="M92" i="11"/>
  <c r="D152" i="11"/>
  <c r="D154" i="11" s="1"/>
  <c r="D155" i="11" s="1"/>
  <c r="C152" i="11"/>
  <c r="C154" i="11" s="1"/>
  <c r="C155" i="11" s="1"/>
  <c r="F84" i="11" l="1"/>
  <c r="F24" i="11" s="1"/>
  <c r="E134" i="11" s="1"/>
  <c r="F134" i="11" s="1"/>
  <c r="F14" i="11" l="1"/>
  <c r="F13" i="11"/>
  <c r="AE2" i="4"/>
  <c r="AC2" i="4"/>
  <c r="Z2" i="4"/>
  <c r="Y2" i="4"/>
  <c r="W2" i="4"/>
  <c r="V2" i="4"/>
  <c r="U2" i="4"/>
  <c r="T2" i="4"/>
  <c r="R2" i="4"/>
  <c r="Q2" i="4"/>
  <c r="A2" i="4"/>
  <c r="X2" i="4"/>
  <c r="S2" i="4"/>
  <c r="F121" i="11" l="1"/>
  <c r="F27" i="11" s="1"/>
  <c r="F103" i="11"/>
  <c r="F104" i="11"/>
  <c r="F91" i="11"/>
  <c r="F92" i="11"/>
  <c r="F93" i="11"/>
  <c r="F94" i="11"/>
  <c r="F95" i="11"/>
  <c r="F40" i="11"/>
  <c r="E40" i="11" s="1"/>
  <c r="F42" i="11"/>
  <c r="E42" i="11" s="1"/>
  <c r="F43" i="11"/>
  <c r="E43" i="11" s="1"/>
  <c r="D17" i="11"/>
  <c r="C2" i="4" s="1"/>
  <c r="B17" i="11"/>
  <c r="B2" i="4" s="1"/>
  <c r="F16" i="11"/>
  <c r="F15" i="11"/>
  <c r="F12" i="11"/>
  <c r="E151" i="11" l="1"/>
  <c r="F150" i="11"/>
  <c r="E150" i="11" s="1"/>
  <c r="B150" i="11" s="1"/>
  <c r="H2" i="4"/>
  <c r="F105" i="11"/>
  <c r="F96" i="11"/>
  <c r="F25" i="11" s="1"/>
  <c r="F17" i="11"/>
  <c r="D2" i="4" s="1"/>
  <c r="B151" i="11" l="1"/>
  <c r="F29" i="11"/>
  <c r="N2" i="4" s="1"/>
  <c r="F148" i="11"/>
  <c r="E148" i="11" s="1"/>
  <c r="F149" i="11"/>
  <c r="E149" i="11" s="1"/>
  <c r="F147" i="11"/>
  <c r="E147" i="11" s="1"/>
  <c r="E2" i="4"/>
  <c r="F2" i="4"/>
  <c r="G2" i="4"/>
  <c r="F30" i="11" l="1"/>
  <c r="B148" i="11"/>
  <c r="B149" i="11"/>
  <c r="F152" i="11"/>
  <c r="E152" i="11"/>
  <c r="B147" i="11"/>
  <c r="F31" i="11" l="1"/>
  <c r="P2" i="4" s="1"/>
  <c r="F68" i="11"/>
  <c r="AB2" i="4"/>
  <c r="F44" i="11"/>
  <c r="B152" i="11"/>
  <c r="I2" i="4" l="1"/>
  <c r="F153" i="11"/>
  <c r="E153" i="11" s="1"/>
  <c r="E154" i="11" s="1"/>
  <c r="E155" i="11" s="1"/>
  <c r="E157" i="11" s="1"/>
  <c r="F70" i="11"/>
  <c r="F46" i="11"/>
  <c r="E39" i="11"/>
  <c r="E36" i="11"/>
  <c r="AA2" i="4" s="1"/>
  <c r="E37" i="11"/>
  <c r="AD2" i="4"/>
  <c r="F154" i="11" l="1"/>
  <c r="F155" i="11" s="1"/>
  <c r="F157" i="11" s="1"/>
  <c r="B153" i="11"/>
  <c r="E44" i="11"/>
  <c r="E46" i="11" s="1"/>
  <c r="B154" i="11" l="1"/>
  <c r="B155" i="11"/>
</calcChain>
</file>

<file path=xl/sharedStrings.xml><?xml version="1.0" encoding="utf-8"?>
<sst xmlns="http://schemas.openxmlformats.org/spreadsheetml/2006/main" count="232" uniqueCount="206">
  <si>
    <t xml:space="preserve">1.000 kr. </t>
  </si>
  <si>
    <t>Projektets samlede tilskudsgrundlag</t>
  </si>
  <si>
    <t>%</t>
  </si>
  <si>
    <t xml:space="preserve">I alt </t>
  </si>
  <si>
    <t>kontrollinje - skal være 0</t>
  </si>
  <si>
    <t>ansøgt</t>
  </si>
  <si>
    <t>bevilget</t>
  </si>
  <si>
    <t>Andre private tilskud:</t>
  </si>
  <si>
    <t xml:space="preserve">Andre offentlige tilskud </t>
  </si>
  <si>
    <t xml:space="preserve">Indtægter </t>
  </si>
  <si>
    <t>Øvrige projektudgifter</t>
  </si>
  <si>
    <t>Antal 
timer</t>
  </si>
  <si>
    <t>Interne lønudgifter i alt (uden overhead)</t>
  </si>
  <si>
    <t xml:space="preserve">Projektets samlede udgifter </t>
  </si>
  <si>
    <t>application_id</t>
  </si>
  <si>
    <t>proj_grant_basis</t>
  </si>
  <si>
    <t>public_grant_1</t>
  </si>
  <si>
    <t>public_grant_2</t>
  </si>
  <si>
    <t>public_grant_3</t>
  </si>
  <si>
    <t>private_grant_1</t>
  </si>
  <si>
    <t>private_grant_2</t>
  </si>
  <si>
    <t>public_grant_1_amount</t>
  </si>
  <si>
    <t>public_grant_2_amount</t>
  </si>
  <si>
    <t>public_grant_3_amount</t>
  </si>
  <si>
    <t>private_grant_1_amount</t>
  </si>
  <si>
    <t>private_grant_2_amount</t>
  </si>
  <si>
    <t>own_contrib</t>
  </si>
  <si>
    <t>tot_amount</t>
  </si>
  <si>
    <t>exp_incl_vat</t>
  </si>
  <si>
    <t>Projekt-ID (Udfyldes af fonden):</t>
  </si>
  <si>
    <t>int_sal_tot</t>
  </si>
  <si>
    <t>amount_applied</t>
  </si>
  <si>
    <t>Det ansøgte tilskud fra fonden</t>
  </si>
  <si>
    <t xml:space="preserve">Budget </t>
  </si>
  <si>
    <t>3.1 Projektets samlede udgifter i hele projektperioden</t>
  </si>
  <si>
    <t>År</t>
  </si>
  <si>
    <t>I alt</t>
  </si>
  <si>
    <t xml:space="preserve">Andel </t>
  </si>
  <si>
    <t>share_of_proj_grant_basis</t>
  </si>
  <si>
    <t>tot_proj_budget</t>
  </si>
  <si>
    <t>tot_proj_grant</t>
  </si>
  <si>
    <t>tot_proj_grant_share</t>
  </si>
  <si>
    <t>Timeløn før overhead
kr.</t>
  </si>
  <si>
    <r>
      <t xml:space="preserve">Ved andre offentlige eller private tilskud anføres beløbet </t>
    </r>
    <r>
      <rPr>
        <u/>
        <sz val="10"/>
        <color theme="1"/>
        <rFont val="Arial"/>
        <family val="2"/>
      </rPr>
      <t>enten</t>
    </r>
    <r>
      <rPr>
        <sz val="10"/>
        <color theme="1"/>
        <rFont val="Arial"/>
        <family val="2"/>
      </rPr>
      <t xml:space="preserve"> i kolonne C </t>
    </r>
    <r>
      <rPr>
        <u/>
        <sz val="10"/>
        <color theme="1"/>
        <rFont val="Arial"/>
        <family val="2"/>
      </rPr>
      <t>eller</t>
    </r>
    <r>
      <rPr>
        <sz val="10"/>
        <color theme="1"/>
        <rFont val="Arial"/>
        <family val="2"/>
      </rPr>
      <t xml:space="preserve"> D afhængigt af, om beløbet er ansøgt eller bevilget. Der skal derfor kun angives ét tal. </t>
    </r>
  </si>
  <si>
    <t>Ansøger</t>
  </si>
  <si>
    <t>Projektets titel</t>
  </si>
  <si>
    <r>
      <t xml:space="preserve">Projektets samlede tilskudsgrundlag
</t>
    </r>
    <r>
      <rPr>
        <sz val="10"/>
        <color theme="1"/>
        <rFont val="Arial"/>
        <family val="2"/>
      </rPr>
      <t>regnskab og budget</t>
    </r>
  </si>
  <si>
    <t>Det samlede tilskudsgrundlag</t>
  </si>
  <si>
    <t>Udgifter</t>
  </si>
  <si>
    <t xml:space="preserve">Finansiering </t>
  </si>
  <si>
    <t>AP 2:</t>
  </si>
  <si>
    <t>AP 3:</t>
  </si>
  <si>
    <t>AP 4:</t>
  </si>
  <si>
    <t>Udgifter er opgjort uden moms:</t>
  </si>
  <si>
    <t>Udgifter er opgjort med moms:</t>
  </si>
  <si>
    <t>Antal timer</t>
  </si>
  <si>
    <t>Ekstern bistand i alt</t>
  </si>
  <si>
    <t>Øvrige projektudgifter i alt</t>
  </si>
  <si>
    <t>sæt kryds</t>
  </si>
  <si>
    <t>kontrollinje - skal være 0 % / 0</t>
  </si>
  <si>
    <t xml:space="preserve">AP 1: </t>
  </si>
  <si>
    <t>Tallet hentes automatisk fra summen af Ekstern bistand på næste side</t>
  </si>
  <si>
    <t>Tallet hentes automatisk fra summen af Udstyr på næste side</t>
  </si>
  <si>
    <t>Tallet hentes automatisk fra summen af Øvrige projektudgifter på næste side</t>
  </si>
  <si>
    <t>ext_sup_tot</t>
  </si>
  <si>
    <t>equip_tot</t>
  </si>
  <si>
    <t>other_proj_exp_tot</t>
  </si>
  <si>
    <t>proj_inc_tot</t>
  </si>
  <si>
    <t>Hjemmel</t>
  </si>
  <si>
    <t>Hvis projektets arbejdspakker har forskellige lovhjemler grundet samfinansiering med anden tilskudsordning fx. GUDP, skal hjemlen pr. arbejdspakke oplyses.</t>
  </si>
  <si>
    <t>Information om anden tilskud angives, herunder navn på tilskudsgiver o.l.</t>
  </si>
  <si>
    <t>Information om anden tilskud angives, herunder myndighed / tilskudsordningens navn o.l. Eksempel Landbrugsstyrelsen, GUDP, Udviklings- og forskningsaktiviteter</t>
  </si>
  <si>
    <t>Revision</t>
  </si>
  <si>
    <t>Rejseudgifter - ophold, transport, herunder kørsel i egen bil</t>
  </si>
  <si>
    <t xml:space="preserve">Mødeudgifter - lokale og forplejning </t>
  </si>
  <si>
    <t>Titel på arbejdspakke jf. projektbeskrivelsen</t>
  </si>
  <si>
    <t>Timesats, kr.</t>
  </si>
  <si>
    <t xml:space="preserve">Vedr. angivelse af hjemmel for arbejdspakkerne: </t>
  </si>
  <si>
    <t>Der henvises til fondens vejledning om tilskud for nærmere information om tilskudsberettigede udgifter, herunder om moms.</t>
  </si>
  <si>
    <t xml:space="preserve">Rækkehøjden kan ændres, så der kan stå en længere tekst. </t>
  </si>
  <si>
    <t>Udstyr og dyr (køb af udstyr og dyr)</t>
  </si>
  <si>
    <t>Navn på planlagt ekstern bistand + nøgleord for opgaven</t>
  </si>
  <si>
    <t>Udstyr og dyr i alt</t>
  </si>
  <si>
    <t>Listen er ikke udtømmende, og der er således også plads til at indsætte andre udgifter.</t>
  </si>
  <si>
    <t xml:space="preserve">Når der er tale om samfinansierede projekter med flere hjemler, skal hjemmel pr. arbejdspakke oplyses i "hjemmelskolonnen" nedenfor. For øvrige projekter kan angivelse udelades, idet oplysningen fremgår af punkt 1.3 i ansøgningsskemaets del 1. </t>
  </si>
  <si>
    <t>Eventuelle bemærkninger vedr. moms kan indsættes under punkt 3.3</t>
  </si>
  <si>
    <t>3.4 Specifikation af tilskudsgrundlaget for de enkelte arbejdspakker</t>
  </si>
  <si>
    <r>
      <t>3.5 Specifikation</t>
    </r>
    <r>
      <rPr>
        <b/>
        <sz val="11"/>
        <color theme="1"/>
        <rFont val="Calibri"/>
        <family val="2"/>
      </rPr>
      <t xml:space="preserve"> og bemærkninger til de enkelte hovedposter i budgettet</t>
    </r>
  </si>
  <si>
    <t>Samlet budget</t>
  </si>
  <si>
    <t>Fondens tilskud</t>
  </si>
  <si>
    <t>Kommentarer til budgetterede udgifter til Øvrige udgifter</t>
  </si>
  <si>
    <t xml:space="preserve">Kommentarer til budgetterede indtægter </t>
  </si>
  <si>
    <t>Kommentarer til budgetterede udgifter til Udstyr og dyr</t>
  </si>
  <si>
    <t>Kommentarer til budgetterede udgifter til Ekstern bistand</t>
  </si>
  <si>
    <t xml:space="preserve">Projektets budget i bevillingsåret </t>
  </si>
  <si>
    <t>Anden finansiering i form af ”in kind” skal ikke medtages i budgettet, men skal omtales under afsnittet om bemærkninger til projektets budget og finansiering.</t>
  </si>
  <si>
    <t>Indtægter i alt</t>
  </si>
  <si>
    <t>Er der tale om leje af udstyr og dyr, skal udgiften medtages under øvrige projektudgifter.</t>
  </si>
  <si>
    <t>Udgifter før overhead i alt</t>
  </si>
  <si>
    <r>
      <t xml:space="preserve">Kontrol </t>
    </r>
    <r>
      <rPr>
        <sz val="9"/>
        <color theme="1"/>
        <rFont val="Arial"/>
        <family val="2"/>
      </rPr>
      <t>skal være 0</t>
    </r>
  </si>
  <si>
    <t>fast pris *</t>
  </si>
  <si>
    <t xml:space="preserve">Undlad derfor ved udskrift / konvertering til pdf at ændre på sideopsætningen, herunder at anvende skaleringsfunktionen. </t>
  </si>
  <si>
    <t>Tallet hentes automatisk fra summen af indtægter på næste side</t>
  </si>
  <si>
    <t xml:space="preserve">Tilskud fra fonden er offentligt tilskud. Ved andre offentlige tilskud forstås tilskud fra de øvrige produktionsafgiftsfonde, kommuner og regioner, ministerielle tilskudsordninger, EU-ordninger mm. </t>
  </si>
  <si>
    <t>- baggrunden for at alle udgifter ikke finansieres proportionelt</t>
  </si>
  <si>
    <t>Tabellen SKAL ledsages af kommentarer om:</t>
  </si>
  <si>
    <t>De grå felter beregnes automatisk. De øvrige celler skal udfyldes af ansøger.</t>
  </si>
  <si>
    <t>3.6 Yderligere specifikation af samfinansierede projekter</t>
  </si>
  <si>
    <t>- hvilke udgifter, satser og beløb</t>
  </si>
  <si>
    <t>Vejledning om konvertering af projektøkonomiskemaet fra Excel til pdf - se indsat billede til højre.</t>
  </si>
  <si>
    <t>Punkt 3.6 skal KUN udfyldes, når projektet samfinansieres med andre offentlige midler, og hvor der er udgifter fx overhead, som IKKE samfinansieres proportionelt.</t>
  </si>
  <si>
    <t>Nogle af udgifterne skal specificeres nærmere fx materialer, analyser og leje af udstyr.</t>
  </si>
  <si>
    <t xml:space="preserve">Der er fortrykt en række udgifter, som typisk ses på tværs af projekter. </t>
  </si>
  <si>
    <t>I så fald indsættes blot en ekstra række med fx en yderligere materialespecifikation.</t>
  </si>
  <si>
    <t>Overvej om specifikationen af fx materiale-udgifter skal ske på flere selvstændige rækker. Det kan være relevant, hvis der er tale om forskellige typer materialer.</t>
  </si>
  <si>
    <t>Der henvises også til vejledningen om tilskud for nærmere information</t>
  </si>
  <si>
    <t xml:space="preserve">Punktet skal KUN udfyldes, når projektet samfinansieres med andre offentlige midler, og hvor der er udgifter, som ikke samfinansieres proportionelt. Specifikationen skal ske på hovedposter, jf. nedenstående skema. </t>
  </si>
  <si>
    <t>Andre offentligt tilskud</t>
  </si>
  <si>
    <t>Eget bidrag / Andre pri-vate tilskud</t>
  </si>
  <si>
    <r>
      <t xml:space="preserve">Tilskud fra fonden
</t>
    </r>
    <r>
      <rPr>
        <sz val="10"/>
        <color theme="1"/>
        <rFont val="Arial"/>
        <family val="2"/>
      </rPr>
      <t xml:space="preserve">Regnskab / budget </t>
    </r>
  </si>
  <si>
    <t>Værdi efter
1.000 kr.</t>
  </si>
  <si>
    <t>Værdi før afskrivning
1.000 kr.</t>
  </si>
  <si>
    <t>OBS - Fast sidedeling indsat fra fondens side. Oplysningerne vedr. moms skal fremgå på første side af del 3.</t>
  </si>
  <si>
    <t xml:space="preserve">De grå kanter markerer udskriftsområdet. </t>
  </si>
  <si>
    <t>Når projektet samfinansieres med andre offentlige midler, og hvor der er udgifter, som ikke finansieres proportionalt, skal finansieringen specificeres under punkt 3.6.</t>
  </si>
  <si>
    <t xml:space="preserve">ALLE grå felter i dokumentet udfyldes automatisk. </t>
  </si>
  <si>
    <t>(Punktet SKAL udfyldes, når der er budgetteret med overheadudgifter)</t>
  </si>
  <si>
    <t xml:space="preserve">Udgifter / finansiering i form af ”in kind” skal jf. vejledningen om tilskud ikke medtages i budgettet, men omtales i denne del af projektøkonomiskemaet. </t>
  </si>
  <si>
    <t xml:space="preserve">Fonden har lavet en standardopsætning af siderne i form af angivelse af "udskriftsområde".  Det betyder, at det alene er udskriftsområdet, som kommer med ved fysisk udskrift eller ved konvertering/udskrift til pdf. </t>
  </si>
  <si>
    <t xml:space="preserve">Cellen i kontrollinjen skal gå i "0", når tabellen er udfyldt. Dette er et udtryk for, at tilskudsgrundlaget under dette punkt svarer til tilskudsgrundlaget i budgettet ovenfor. </t>
  </si>
  <si>
    <t xml:space="preserve">Kommentarer til samfinansieringen (SKAL kommenteres når ovenstående tabel er udfyldt). </t>
  </si>
  <si>
    <t>Se også afsnittet om samfinansierede projektet i fondens vejledning om tilskud.</t>
  </si>
  <si>
    <t>3.3 Overordnede bemærkninger til projektets udgifter og finansiering</t>
  </si>
  <si>
    <t>Ansøgers interne lønudgifter</t>
  </si>
  <si>
    <t xml:space="preserve">Der kan indsættes flere rækker, hvis der er behov for det under punkt 3.3 - 3.5.
</t>
  </si>
  <si>
    <r>
      <t xml:space="preserve">Når der søges om tilskud til administrative omkostninger / overhead </t>
    </r>
    <r>
      <rPr>
        <b/>
        <sz val="10"/>
        <color theme="1"/>
        <rFont val="Arial"/>
        <family val="2"/>
      </rPr>
      <t>SKAL</t>
    </r>
    <r>
      <rPr>
        <sz val="10"/>
        <color theme="1"/>
        <rFont val="Arial"/>
        <family val="2"/>
      </rPr>
      <t xml:space="preserve"> det under punkt 3.5 oplyse, hvilke administrative omkostninger/overhead, som finansieres af tilskuddet.</t>
    </r>
  </si>
  <si>
    <t xml:space="preserve">Udgangspunktet er, at det ansøgte projekt søges / bevilges med én hjemmel. </t>
  </si>
  <si>
    <r>
      <t xml:space="preserve">Analyser: </t>
    </r>
    <r>
      <rPr>
        <i/>
        <sz val="10"/>
        <color theme="1"/>
        <rFont val="Arial"/>
        <family val="2"/>
      </rPr>
      <t>Specificer udgifterne her</t>
    </r>
  </si>
  <si>
    <r>
      <t xml:space="preserve">Materialer: </t>
    </r>
    <r>
      <rPr>
        <i/>
        <sz val="10"/>
        <color theme="1"/>
        <rFont val="Arial"/>
        <family val="2"/>
      </rPr>
      <t>Specificer udgifterne her</t>
    </r>
  </si>
  <si>
    <r>
      <t xml:space="preserve">Leje af udstyr: </t>
    </r>
    <r>
      <rPr>
        <i/>
        <sz val="10"/>
        <color theme="1"/>
        <rFont val="Arial"/>
        <family val="2"/>
      </rPr>
      <t>Specificer udgifterne her</t>
    </r>
  </si>
  <si>
    <r>
      <t xml:space="preserve">Leje af dyr: </t>
    </r>
    <r>
      <rPr>
        <i/>
        <sz val="10"/>
        <color theme="1"/>
        <rFont val="Arial"/>
        <family val="2"/>
      </rPr>
      <t>Specificer udgifterne her</t>
    </r>
  </si>
  <si>
    <r>
      <t xml:space="preserve">Studierejser/konferencer: </t>
    </r>
    <r>
      <rPr>
        <i/>
        <sz val="10"/>
        <color theme="1"/>
        <rFont val="Arial"/>
        <family val="2"/>
      </rPr>
      <t>Specificer udgifterne her</t>
    </r>
  </si>
  <si>
    <r>
      <t xml:space="preserve">Leje af faciliteter: </t>
    </r>
    <r>
      <rPr>
        <i/>
        <sz val="10"/>
        <color theme="1"/>
        <rFont val="Arial"/>
        <family val="2"/>
      </rPr>
      <t>Specificer udgifterne her</t>
    </r>
  </si>
  <si>
    <t xml:space="preserve">Ekstern bistand </t>
  </si>
  <si>
    <t>Teknologisk Institut, teknikere, gennemførelse markforsøg, AP 1, 2 og 3</t>
  </si>
  <si>
    <t>Kommunikationsbureau, udarbejdelse af kommunikationsmateriale, AP 5</t>
  </si>
  <si>
    <t>Landmandsværter for forsøg / dataindsamling m.m. Alle AP'er</t>
  </si>
  <si>
    <t>Københavns Universitet, forsker / bidrag til Analyser, AP 3</t>
  </si>
  <si>
    <t>Teknologisk Institut, konsulenter, faglig sparring evaluering af data, AP 4</t>
  </si>
  <si>
    <t>Konsulent - Facilitor for forbrugerevent, AP3</t>
  </si>
  <si>
    <t>* Når der er budgetteret med ekstern bistand til en fast pris, kommenteres opgavens omfang for dermed at kunne vurdere udgiften set i forhold til opgaven, fx at opgaven er baseret på 20 timer.</t>
  </si>
  <si>
    <t xml:space="preserve">Eksempel på specifikationer af udgifter. </t>
  </si>
  <si>
    <t xml:space="preserve">Der kan indsættes flere rækker, hvis der er behov for det, fx under ekstern bistand. OBS Rækkehøjden kan ændres, så der kan stå en længere tekst. </t>
  </si>
  <si>
    <t xml:space="preserve">Læs nærmere om udgifter til køb af udstyr og dyr i fondens vejledning om tilskud jf. afsnittet om tilskudsberettigede udgifter, herunder om afskrivninger. </t>
  </si>
  <si>
    <r>
      <t xml:space="preserve">Kravet gælder for </t>
    </r>
    <r>
      <rPr>
        <b/>
        <sz val="10"/>
        <color theme="1"/>
        <rFont val="Arial"/>
        <family val="2"/>
      </rPr>
      <t>alle</t>
    </r>
    <r>
      <rPr>
        <sz val="10"/>
        <color theme="1"/>
        <rFont val="Arial"/>
        <family val="2"/>
      </rPr>
      <t xml:space="preserve"> tilskudsmodtagere.</t>
    </r>
  </si>
  <si>
    <t>Læs nærmere om udgifter til ekstern bistand i fondens vejledning om tilskud, jf. afsnittet om tilskudsberettigede udgifter.</t>
  </si>
  <si>
    <t>Når der er tale om samfinansierede projekter med flere hjemler, skal der tilsvarende i ansøgningsskemaets del 1 i punktet om hjemmel sættes flere krydser.</t>
  </si>
  <si>
    <t>Skriv 'Kapitel 2' for Vidensudveksling og informationsaktiviteter samt rådgivning, 'Kapitel 3 for forskning og udvikling jf. aktivitetsbekendtgørelsen osv.</t>
  </si>
  <si>
    <t>Kommentarer til budgetterede udgifter til Intern løn</t>
  </si>
  <si>
    <t>%-sats</t>
  </si>
  <si>
    <t>Alternativt anføres medarbejderkategorier ved angivelse af udgifter til intern løn. Der skal i så fald anvendes retvisende betegnelser som beskriver kategoriens opgave/status.</t>
  </si>
  <si>
    <t>Interne lønudgifter</t>
  </si>
  <si>
    <t>Løn-udgifter</t>
  </si>
  <si>
    <t>Op til 18 pct. af projektets tilskudsberettigede direkte lønudgifter</t>
  </si>
  <si>
    <t>Medarbejder navn/Alias NN</t>
  </si>
  <si>
    <t>Medarbejderkategori 1 (fx Konsulenter)</t>
  </si>
  <si>
    <t>Kørsel i egen bil er til statens lave takst. Se dog undtagelse i vejledning.</t>
  </si>
  <si>
    <t xml:space="preserve">Overhead </t>
  </si>
  <si>
    <t xml:space="preserve">Direkte udgifter </t>
  </si>
  <si>
    <t>Stillings-
betegnelse/
titel</t>
  </si>
  <si>
    <r>
      <t xml:space="preserve">Under dette punkt </t>
    </r>
    <r>
      <rPr>
        <b/>
        <sz val="10"/>
        <color theme="1"/>
        <rFont val="Arial"/>
        <family val="2"/>
      </rPr>
      <t>skal</t>
    </r>
    <r>
      <rPr>
        <sz val="10"/>
        <color theme="1"/>
        <rFont val="Arial"/>
        <family val="2"/>
      </rPr>
      <t xml:space="preserve"> det oplyses, hvilke overhead udgifter, som finansieres af tilskuddet.</t>
    </r>
  </si>
  <si>
    <t>Indtægter i projektperioden (OBS: negativt fortegn)</t>
  </si>
  <si>
    <t>Overhead som finansieres af projektet</t>
  </si>
  <si>
    <r>
      <rPr>
        <b/>
        <sz val="10"/>
        <color theme="1"/>
        <rFont val="Arial"/>
        <family val="2"/>
      </rPr>
      <t>Når</t>
    </r>
    <r>
      <rPr>
        <sz val="10"/>
        <color theme="1"/>
        <rFont val="Arial"/>
        <family val="2"/>
      </rPr>
      <t xml:space="preserve"> tilskuddet finansierer overhead skal dette fremgå af projektøkonomiskemaet, jf. punkt 3.2</t>
    </r>
  </si>
  <si>
    <t>F.eks. VIP (Videnskabeligt personale), TAP (Teknisk Administrativt Personale), Konsulenter, teknikere, koordinator/sekretærer, studentermedhjælpere.</t>
  </si>
  <si>
    <t>Op til 44 pct. af projektets tilskudsberettigede direkte udgifter, excl. ekstern bistand</t>
  </si>
  <si>
    <t>Som hovedregel kan overhead maksimalt udgøre 18 pct. af projektets tilskudsberettigede direkte lønudgifter. Støttemodtager må ikke overkompenseres (derfor op til 18%)</t>
  </si>
  <si>
    <t>Direkte udgifter</t>
  </si>
  <si>
    <t>Hvis ansøger budgetterer med udgifter fra en enhed, der har sammenfaldende interesser med ansøger i form af indbyrdes ejerforhold, familiemæssige relationer, bestemmende indflydelse eller en fælles tilknytning til samme større organisatoriske enhed, skal det være kostprisen, der budgetteres og afregnes med.</t>
  </si>
  <si>
    <t>Vejledning om konvertering af projektøkonomiskemaet fra Excel til pdf - se indsat billede til højre</t>
  </si>
  <si>
    <t xml:space="preserve">Ansøgers egenfinansiering </t>
  </si>
  <si>
    <t xml:space="preserve">Begge celler i kontrollinjen skal gå i "0" / "0 %", når budgettet er udfyldt. Dette er et udtryk for, at finansieringen svarer til udgifterne. </t>
  </si>
  <si>
    <t xml:space="preserve">Ved regnskabsaflæggelsen skal der være en tilsvarende omtale. </t>
  </si>
  <si>
    <t xml:space="preserve">Udgifterne under de enkelte hovedposter skal specificeres nedenfor. 
Ved regnskabsaflæggelsen skal der ligeledes ske en specifikation af udgifterne. Specifikationen i tilskudsregnskabet skal være sammenligneligt med budgettet. </t>
  </si>
  <si>
    <t>Medarbejderkategori 2 (fx Teknikere)</t>
  </si>
  <si>
    <t>Konsulent fra ingeniørvirksomhed - faglig sparring, AP4</t>
  </si>
  <si>
    <t>Specifikationen kan fx være hvor mange medarbejdere, der skal deltage.</t>
  </si>
  <si>
    <t xml:space="preserve">OBS - Overvej om tekst og tabeller i pdf-udgaven fremstår hensigtsmæssigt. Falder sideskift fx naturligt, er der blanke sider osv. Hvis ikke så ret til og lav en ny pdf-udgave for derved at gøre ansøgningen mere læsevenlig. </t>
  </si>
  <si>
    <t>Hovedregel</t>
  </si>
  <si>
    <t>Undtagelse</t>
  </si>
  <si>
    <r>
      <t xml:space="preserve">Undtaget fra ovennævnte regel er  
a) offentlige vidensinstitutioner og almennyttige private organisationer, fx GTS-institutter, der udfører uafhængig forsknings- og udviklingsvirksomhed til gavn for offentligheden, og som kan sidestilles med universiteter mv., og 
b) private organisationer mv., der fremmer samfundsmæssige målsætninger gennem aktiviteter til gavn for en bred kreds, og som ikke selv er den umiddelbart begunstigede for tilskuddet
som </t>
    </r>
    <r>
      <rPr>
        <b/>
        <sz val="10"/>
        <color theme="1"/>
        <rFont val="Arial"/>
        <family val="2"/>
      </rPr>
      <t>kan</t>
    </r>
    <r>
      <rPr>
        <sz val="10"/>
        <color theme="1"/>
        <rFont val="Arial"/>
        <family val="2"/>
      </rPr>
      <t xml:space="preserve"> anvende en overheadsats der er </t>
    </r>
    <r>
      <rPr>
        <b/>
        <sz val="10"/>
        <color theme="1"/>
        <rFont val="Arial"/>
        <family val="2"/>
      </rPr>
      <t>op til</t>
    </r>
    <r>
      <rPr>
        <sz val="10"/>
        <color theme="1"/>
        <rFont val="Arial"/>
        <family val="2"/>
      </rPr>
      <t xml:space="preserve"> 44% af de direkte udgifter </t>
    </r>
    <r>
      <rPr>
        <b/>
        <sz val="10"/>
        <color theme="1"/>
        <rFont val="Arial"/>
        <family val="2"/>
      </rPr>
      <t>Excl. ekstern bistand</t>
    </r>
    <r>
      <rPr>
        <sz val="10"/>
        <color theme="1"/>
        <rFont val="Arial"/>
        <family val="2"/>
      </rPr>
      <t xml:space="preserve">. Støttemodtager må ikke overkompenseres (derfor op til 44%)
Ansøger kan </t>
    </r>
    <r>
      <rPr>
        <b/>
        <u/>
        <sz val="10"/>
        <color theme="1"/>
        <rFont val="Arial"/>
        <family val="2"/>
      </rPr>
      <t>kun</t>
    </r>
    <r>
      <rPr>
        <sz val="10"/>
        <color theme="1"/>
        <rFont val="Arial"/>
        <family val="2"/>
      </rPr>
      <t xml:space="preserve"> søge under enten hovedregel (lønudgifter max 18%) eller undtagelse (direte udgifter max 44%) jf. vejledningens afsnit 9.6.</t>
    </r>
  </si>
  <si>
    <t xml:space="preserve">Interne lønudgifter (vejledning afsnit 9.1) udfyldes fra øverste linje og nedefter. </t>
  </si>
  <si>
    <t>Særlige organisationstyper er undtaget herfra (se vejledningen afsnit 9.1), og kan i stedet anvende en beregningsteknisk årsnorm der ikke er lavere end 1374 timer.</t>
  </si>
  <si>
    <t>Vejledning til brug for udfyldelse af skemaet - se teksten nedenfor</t>
  </si>
  <si>
    <t>Anfør navnet på projektmedarbejder (medarbejder kan være anonym, i såfald anføres alias, fx NN1) og titel, samt individuel timesats.</t>
  </si>
  <si>
    <t>Som hovedregel skal der anvendes en beregningsteknisk årsnorm på 1649 timer ved timesatsberegning.</t>
  </si>
  <si>
    <t>Med henvisning til fondens vejledning om tilskud, jf. afsnittet om tilskudsberettigede udgifter og herunder om intern løn (afsnit 9.1), kommenteres på anvendte timesatser, principper for beregningen heraf o.l. Vær opmærksom på, at der skal føres et timeregnskab.</t>
  </si>
  <si>
    <t xml:space="preserve">Ansøger kan slette tekst, når der ikke er budgetteret med den pågældende udgift i det ansøgte projekt. </t>
  </si>
  <si>
    <t>ovh_total_amount</t>
  </si>
  <si>
    <t>ovh_main_rule_pct</t>
  </si>
  <si>
    <t>ovh_main_rule_amount</t>
  </si>
  <si>
    <t>ovh_exception_pct</t>
  </si>
  <si>
    <t>ovh_exception_amount</t>
  </si>
  <si>
    <t>proj_direct_exp</t>
  </si>
  <si>
    <t>3. PROJEKTØKONOMI - bevillingsåret 1. januar - 31. december 2027</t>
  </si>
  <si>
    <t>3.2 Projektets budget i bevillingsåret: 1. januar - 31. december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</si>
</sst>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20"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10"/>
      <color theme="1"/>
      <name val="Arial"/>
      <family val="2"/>
    </font>
    <font>
      <b/>
      <sz val="10"/>
      <color theme="1"/>
      <name val="Arial"/>
      <family val="2"/>
    </font>
    <font>
      <b/>
      <sz val="12"/>
      <name val="Arial"/>
      <family val="2"/>
    </font>
    <font>
      <b/>
      <sz val="10"/>
      <name val="Arial"/>
      <family val="2"/>
    </font>
    <font>
      <b/>
      <sz val="11"/>
      <color theme="1"/>
      <name val="Calibri"/>
      <family val="2"/>
    </font>
    <font>
      <sz val="11"/>
      <color rgb="FF808080"/>
      <name val="Calibri"/>
      <family val="2"/>
    </font>
    <font>
      <sz val="10"/>
      <name val="Arial"/>
      <family val="2"/>
    </font>
    <font>
      <u/>
      <sz val="10"/>
      <color theme="1"/>
      <name val="Arial"/>
      <family val="2"/>
    </font>
    <font>
      <sz val="10"/>
      <color rgb="FFFF0000"/>
      <name val="Arial"/>
      <family val="2"/>
    </font>
    <font>
      <b/>
      <sz val="9"/>
      <color theme="1"/>
      <name val="Arial"/>
      <family val="2"/>
    </font>
    <font>
      <i/>
      <sz val="10"/>
      <color theme="1"/>
      <name val="Arial"/>
      <family val="2"/>
    </font>
    <font>
      <b/>
      <u/>
      <sz val="10"/>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0.14999847407452621"/>
        <bgColor indexed="64"/>
      </patternFill>
    </fill>
  </fills>
  <borders count="22">
    <border>
      <left/>
      <right/>
      <top/>
      <bottom/>
      <diagonal/>
    </border>
    <border>
      <left/>
      <right/>
      <top style="thin">
        <color auto="1"/>
      </top>
      <bottom style="thin">
        <color auto="1"/>
      </bottom>
      <diagonal/>
    </border>
    <border>
      <left/>
      <right/>
      <top style="thin">
        <color auto="1"/>
      </top>
      <bottom style="medium">
        <color auto="1"/>
      </bottom>
      <diagonal/>
    </border>
    <border>
      <left/>
      <right/>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0" tint="-0.24994659260841701"/>
      </bottom>
      <diagonal/>
    </border>
    <border>
      <left/>
      <right style="medium">
        <color theme="0" tint="-0.24994659260841701"/>
      </right>
      <top/>
      <bottom/>
      <diagonal/>
    </border>
    <border>
      <left style="thin">
        <color auto="1"/>
      </left>
      <right style="thin">
        <color indexed="64"/>
      </right>
      <top/>
      <bottom/>
      <diagonal/>
    </border>
  </borders>
  <cellStyleXfs count="2">
    <xf numFmtId="0" fontId="0" fillId="0" borderId="0"/>
    <xf numFmtId="9" fontId="8" fillId="0" borderId="0" applyFont="0" applyFill="0" applyBorder="0" applyAlignment="0" applyProtection="0"/>
  </cellStyleXfs>
  <cellXfs count="297">
    <xf numFmtId="0" fontId="0" fillId="0" borderId="0" xfId="0"/>
    <xf numFmtId="0" fontId="9" fillId="0" borderId="0" xfId="0" applyFont="1"/>
    <xf numFmtId="0" fontId="0" fillId="0" borderId="0" xfId="0" applyAlignment="1">
      <alignment horizontal="right"/>
    </xf>
    <xf numFmtId="3" fontId="0" fillId="0" borderId="0" xfId="0" applyNumberFormat="1" applyAlignment="1">
      <alignment horizontal="right"/>
    </xf>
    <xf numFmtId="0" fontId="0" fillId="2" borderId="0" xfId="0" applyFill="1"/>
    <xf numFmtId="3" fontId="0" fillId="2" borderId="11" xfId="0" applyNumberFormat="1" applyFill="1" applyBorder="1" applyAlignment="1">
      <alignment horizontal="right"/>
    </xf>
    <xf numFmtId="1" fontId="0" fillId="2" borderId="0" xfId="0" applyNumberFormat="1" applyFill="1" applyAlignment="1">
      <alignment horizontal="right"/>
    </xf>
    <xf numFmtId="9" fontId="0" fillId="2" borderId="0" xfId="1" applyFont="1" applyFill="1" applyAlignment="1">
      <alignment horizontal="right"/>
    </xf>
    <xf numFmtId="0" fontId="0" fillId="3" borderId="4" xfId="0" applyFill="1" applyBorder="1"/>
    <xf numFmtId="0" fontId="0" fillId="3" borderId="4" xfId="0" applyFill="1" applyBorder="1" applyAlignment="1">
      <alignment horizontal="right"/>
    </xf>
    <xf numFmtId="0" fontId="0" fillId="3" borderId="3" xfId="0" applyFill="1" applyBorder="1"/>
    <xf numFmtId="0" fontId="0" fillId="3" borderId="3" xfId="0" applyFill="1" applyBorder="1" applyAlignment="1">
      <alignment horizontal="right"/>
    </xf>
    <xf numFmtId="0" fontId="9" fillId="3" borderId="3" xfId="0" applyFont="1" applyFill="1" applyBorder="1"/>
    <xf numFmtId="0" fontId="0" fillId="0" borderId="0" xfId="0" applyAlignment="1">
      <alignment horizontal="center"/>
    </xf>
    <xf numFmtId="3" fontId="9" fillId="3" borderId="14" xfId="0" applyNumberFormat="1" applyFont="1" applyFill="1" applyBorder="1" applyAlignment="1">
      <alignment horizontal="center" vertical="center"/>
    </xf>
    <xf numFmtId="0" fontId="9" fillId="0" borderId="0" xfId="0" applyFont="1" applyAlignment="1">
      <alignment vertical="center"/>
    </xf>
    <xf numFmtId="0" fontId="9" fillId="0" borderId="15" xfId="0" applyFont="1" applyBorder="1" applyAlignment="1">
      <alignment horizontal="center" vertical="center" wrapText="1"/>
    </xf>
    <xf numFmtId="0" fontId="14" fillId="0" borderId="15" xfId="0" applyFont="1" applyBorder="1" applyAlignment="1" applyProtection="1">
      <alignment horizontal="center" vertical="center" wrapText="1"/>
      <protection locked="0"/>
    </xf>
    <xf numFmtId="0" fontId="0" fillId="0" borderId="0" xfId="0" applyProtection="1">
      <protection locked="0"/>
    </xf>
    <xf numFmtId="0" fontId="0" fillId="0" borderId="0" xfId="0" applyAlignment="1" applyProtection="1">
      <alignment horizontal="right"/>
      <protection locked="0"/>
    </xf>
    <xf numFmtId="0" fontId="9" fillId="0" borderId="0" xfId="0" applyFont="1" applyAlignment="1" applyProtection="1">
      <alignment vertical="center"/>
      <protection locked="0"/>
    </xf>
    <xf numFmtId="0" fontId="0" fillId="0" borderId="0" xfId="0" applyAlignment="1" applyProtection="1">
      <alignment horizontal="left"/>
      <protection locked="0"/>
    </xf>
    <xf numFmtId="0" fontId="0" fillId="0" borderId="0" xfId="0" applyAlignment="1" applyProtection="1">
      <alignment vertical="center"/>
      <protection locked="0"/>
    </xf>
    <xf numFmtId="6" fontId="0" fillId="0" borderId="0" xfId="0" applyNumberFormat="1" applyProtection="1">
      <protection locked="0"/>
    </xf>
    <xf numFmtId="0" fontId="0" fillId="0" borderId="0" xfId="0" applyAlignment="1" applyProtection="1">
      <alignment vertical="top"/>
      <protection locked="0"/>
    </xf>
    <xf numFmtId="0" fontId="0" fillId="0" borderId="19" xfId="0" applyBorder="1" applyProtection="1">
      <protection locked="0"/>
    </xf>
    <xf numFmtId="0" fontId="0" fillId="0" borderId="19" xfId="0" applyBorder="1" applyAlignment="1" applyProtection="1">
      <alignment horizontal="right"/>
      <protection locked="0"/>
    </xf>
    <xf numFmtId="0" fontId="0" fillId="2" borderId="0" xfId="0" applyFill="1" applyAlignment="1">
      <alignment wrapText="1"/>
    </xf>
    <xf numFmtId="0" fontId="0" fillId="0" borderId="0" xfId="0" applyAlignment="1" applyProtection="1">
      <alignment horizontal="center"/>
      <protection locked="0"/>
    </xf>
    <xf numFmtId="3" fontId="0" fillId="2" borderId="0" xfId="0" applyNumberFormat="1" applyFill="1" applyAlignment="1">
      <alignment wrapText="1"/>
    </xf>
    <xf numFmtId="6" fontId="9" fillId="0" borderId="0" xfId="0" applyNumberFormat="1" applyFont="1" applyProtection="1">
      <protection locked="0"/>
    </xf>
    <xf numFmtId="0" fontId="0" fillId="0" borderId="1" xfId="0" applyBorder="1" applyAlignment="1">
      <alignment horizontal="center"/>
    </xf>
    <xf numFmtId="0" fontId="0" fillId="0" borderId="0" xfId="0" applyAlignment="1" applyProtection="1">
      <alignment horizontal="center" vertical="top"/>
      <protection locked="0"/>
    </xf>
    <xf numFmtId="3" fontId="0" fillId="0" borderId="0" xfId="0" applyNumberFormat="1" applyAlignment="1" applyProtection="1">
      <alignment vertical="top"/>
      <protection locked="0"/>
    </xf>
    <xf numFmtId="0" fontId="0" fillId="0" borderId="1" xfId="0" applyBorder="1" applyAlignment="1" applyProtection="1">
      <alignment vertical="top"/>
      <protection locked="0"/>
    </xf>
    <xf numFmtId="0" fontId="0" fillId="0" borderId="15" xfId="0" applyBorder="1" applyAlignment="1">
      <alignment horizontal="right"/>
    </xf>
    <xf numFmtId="0" fontId="0" fillId="0" borderId="1" xfId="0" applyBorder="1" applyAlignment="1">
      <alignment horizontal="right"/>
    </xf>
    <xf numFmtId="9" fontId="0" fillId="0" borderId="0" xfId="1" applyFont="1" applyFill="1" applyAlignment="1">
      <alignment horizontal="right"/>
    </xf>
    <xf numFmtId="0" fontId="0" fillId="0" borderId="0" xfId="0" applyAlignment="1">
      <alignment horizontal="center" vertical="center"/>
    </xf>
    <xf numFmtId="0" fontId="11" fillId="0" borderId="3" xfId="0" applyFont="1" applyBorder="1" applyAlignment="1">
      <alignment vertical="center"/>
    </xf>
    <xf numFmtId="0" fontId="16" fillId="0" borderId="0" xfId="0" applyFont="1" applyAlignment="1" applyProtection="1">
      <alignment horizontal="left"/>
      <protection locked="0"/>
    </xf>
    <xf numFmtId="0" fontId="16" fillId="0" borderId="0" xfId="0" applyFont="1"/>
    <xf numFmtId="0" fontId="9" fillId="4" borderId="0" xfId="0" applyFont="1" applyFill="1"/>
    <xf numFmtId="0" fontId="0" fillId="0" borderId="0" xfId="0" applyAlignment="1">
      <alignment vertical="center"/>
    </xf>
    <xf numFmtId="0" fontId="0" fillId="0" borderId="0" xfId="0" applyAlignment="1">
      <alignment vertical="top"/>
    </xf>
    <xf numFmtId="9" fontId="16" fillId="0" borderId="0" xfId="0" applyNumberFormat="1" applyFont="1" applyAlignment="1">
      <alignment vertical="top"/>
    </xf>
    <xf numFmtId="0" fontId="16" fillId="0" borderId="0" xfId="0" applyFont="1" applyAlignment="1" applyProtection="1">
      <alignment horizontal="left" vertical="top"/>
      <protection locked="0"/>
    </xf>
    <xf numFmtId="0" fontId="0" fillId="3" borderId="3" xfId="0" applyFill="1" applyBorder="1" applyAlignment="1">
      <alignment vertical="top" wrapText="1"/>
    </xf>
    <xf numFmtId="0" fontId="9" fillId="0" borderId="0" xfId="0" applyFont="1" applyAlignment="1">
      <alignment vertical="top" wrapText="1"/>
    </xf>
    <xf numFmtId="0" fontId="9" fillId="0" borderId="15" xfId="0" applyFont="1" applyBorder="1" applyAlignment="1" applyProtection="1">
      <alignment vertical="top" wrapText="1"/>
      <protection locked="0"/>
    </xf>
    <xf numFmtId="0" fontId="9" fillId="0" borderId="20" xfId="0" applyFont="1" applyBorder="1" applyAlignment="1">
      <alignment vertical="top" wrapText="1"/>
    </xf>
    <xf numFmtId="0" fontId="0" fillId="4" borderId="0" xfId="0" applyFill="1" applyProtection="1">
      <protection locked="0"/>
    </xf>
    <xf numFmtId="0" fontId="9" fillId="0" borderId="1" xfId="0" applyFont="1" applyBorder="1" applyAlignment="1" applyProtection="1">
      <alignment vertical="top" wrapText="1"/>
      <protection locked="0"/>
    </xf>
    <xf numFmtId="0" fontId="9" fillId="0" borderId="20" xfId="0" applyFont="1" applyBorder="1" applyAlignment="1" applyProtection="1">
      <alignment horizontal="left" vertical="top" wrapText="1"/>
      <protection locked="0"/>
    </xf>
    <xf numFmtId="0" fontId="9" fillId="0" borderId="0" xfId="0" applyFont="1" applyAlignment="1">
      <alignment horizontal="left" vertical="top" wrapText="1"/>
    </xf>
    <xf numFmtId="0" fontId="9" fillId="0" borderId="20" xfId="0" applyFont="1" applyBorder="1" applyAlignment="1">
      <alignment horizontal="left" vertical="top" wrapText="1"/>
    </xf>
    <xf numFmtId="0" fontId="0" fillId="0" borderId="20" xfId="0" applyBorder="1" applyProtection="1">
      <protection locked="0"/>
    </xf>
    <xf numFmtId="0" fontId="11" fillId="0" borderId="0" xfId="0" applyFont="1" applyAlignment="1">
      <alignment vertical="center"/>
    </xf>
    <xf numFmtId="0" fontId="9" fillId="0" borderId="20" xfId="0" applyFont="1" applyBorder="1" applyAlignment="1">
      <alignment horizontal="center" vertical="center" wrapText="1"/>
    </xf>
    <xf numFmtId="9" fontId="0" fillId="0" borderId="0" xfId="0" applyNumberFormat="1" applyAlignment="1">
      <alignment vertical="top"/>
    </xf>
    <xf numFmtId="9" fontId="0" fillId="0" borderId="20" xfId="0" applyNumberFormat="1" applyBorder="1" applyAlignment="1">
      <alignment horizontal="right"/>
    </xf>
    <xf numFmtId="9" fontId="9" fillId="0" borderId="20" xfId="0" applyNumberFormat="1" applyFont="1" applyBorder="1" applyAlignment="1">
      <alignment horizontal="right"/>
    </xf>
    <xf numFmtId="0" fontId="9" fillId="0" borderId="0" xfId="0" applyFont="1" applyAlignment="1">
      <alignment horizontal="center" vertical="center" wrapText="1"/>
    </xf>
    <xf numFmtId="0" fontId="13" fillId="0" borderId="0" xfId="0" applyFont="1" applyAlignment="1">
      <alignment horizontal="right" vertical="center" wrapText="1"/>
    </xf>
    <xf numFmtId="0" fontId="13" fillId="0" borderId="20" xfId="0" applyFont="1" applyBorder="1" applyAlignment="1">
      <alignment horizontal="right" vertical="center" wrapText="1"/>
    </xf>
    <xf numFmtId="0" fontId="13" fillId="0" borderId="0" xfId="0" applyFont="1" applyAlignment="1">
      <alignment horizontal="right" vertical="center"/>
    </xf>
    <xf numFmtId="3" fontId="9" fillId="0" borderId="20" xfId="0" applyNumberFormat="1" applyFont="1" applyBorder="1" applyAlignment="1">
      <alignment horizontal="center" vertical="center"/>
    </xf>
    <xf numFmtId="49" fontId="0" fillId="3" borderId="10" xfId="0" applyNumberFormat="1" applyFill="1" applyBorder="1" applyAlignment="1">
      <alignment horizontal="center" vertical="center"/>
    </xf>
    <xf numFmtId="3" fontId="0" fillId="0" borderId="20" xfId="0" applyNumberFormat="1" applyBorder="1" applyAlignment="1">
      <alignment horizontal="center" vertical="center"/>
    </xf>
    <xf numFmtId="0" fontId="0" fillId="0" borderId="20" xfId="0" applyBorder="1" applyAlignment="1">
      <alignment horizontal="right"/>
    </xf>
    <xf numFmtId="0" fontId="0" fillId="0" borderId="7" xfId="0" applyBorder="1" applyProtection="1">
      <protection locked="0"/>
    </xf>
    <xf numFmtId="3" fontId="0" fillId="0" borderId="20" xfId="0" applyNumberFormat="1" applyBorder="1" applyAlignment="1">
      <alignment horizontal="right"/>
    </xf>
    <xf numFmtId="9" fontId="0" fillId="0" borderId="0" xfId="0" applyNumberFormat="1" applyAlignment="1">
      <alignment horizontal="left"/>
    </xf>
    <xf numFmtId="9" fontId="0" fillId="0" borderId="0" xfId="0" applyNumberFormat="1" applyAlignment="1" applyProtection="1">
      <alignment horizontal="left"/>
      <protection locked="0"/>
    </xf>
    <xf numFmtId="0" fontId="0" fillId="0" borderId="0" xfId="0" applyAlignment="1">
      <alignment horizontal="left" vertical="center"/>
    </xf>
    <xf numFmtId="3" fontId="0" fillId="0" borderId="20" xfId="0" applyNumberFormat="1" applyBorder="1" applyAlignment="1" applyProtection="1">
      <alignment horizontal="right"/>
      <protection locked="0"/>
    </xf>
    <xf numFmtId="3" fontId="9" fillId="0" borderId="20" xfId="0" applyNumberFormat="1" applyFont="1" applyBorder="1" applyAlignment="1">
      <alignment horizontal="right"/>
    </xf>
    <xf numFmtId="4" fontId="0" fillId="0" borderId="0" xfId="0" applyNumberFormat="1"/>
    <xf numFmtId="0" fontId="0" fillId="0" borderId="15" xfId="0" applyBorder="1" applyAlignment="1" applyProtection="1">
      <alignment horizontal="center"/>
      <protection locked="0"/>
    </xf>
    <xf numFmtId="9" fontId="0" fillId="0" borderId="20" xfId="1" applyFont="1" applyFill="1" applyBorder="1" applyAlignment="1">
      <alignment horizontal="right"/>
    </xf>
    <xf numFmtId="3" fontId="9" fillId="0" borderId="11" xfId="0" applyNumberFormat="1" applyFont="1" applyBorder="1" applyAlignment="1" applyProtection="1">
      <alignment horizontal="right"/>
      <protection locked="0"/>
    </xf>
    <xf numFmtId="3" fontId="9" fillId="0" borderId="20" xfId="0" applyNumberFormat="1" applyFont="1" applyBorder="1" applyAlignment="1" applyProtection="1">
      <alignment horizontal="right"/>
      <protection locked="0"/>
    </xf>
    <xf numFmtId="3" fontId="0" fillId="0" borderId="11" xfId="0" applyNumberFormat="1" applyBorder="1" applyAlignment="1" applyProtection="1">
      <alignment horizontal="right"/>
      <protection locked="0"/>
    </xf>
    <xf numFmtId="9" fontId="0" fillId="2" borderId="1" xfId="0" applyNumberFormat="1" applyFill="1" applyBorder="1" applyAlignment="1">
      <alignment horizontal="right"/>
    </xf>
    <xf numFmtId="0" fontId="0" fillId="0" borderId="0" xfId="0" applyAlignment="1">
      <alignment wrapText="1"/>
    </xf>
    <xf numFmtId="9" fontId="0" fillId="0" borderId="0" xfId="0" applyNumberFormat="1" applyAlignment="1">
      <alignment horizontal="right"/>
    </xf>
    <xf numFmtId="1" fontId="0" fillId="0" borderId="20" xfId="0" applyNumberFormat="1" applyBorder="1" applyAlignment="1">
      <alignment horizontal="right"/>
    </xf>
    <xf numFmtId="1" fontId="0" fillId="0" borderId="0" xfId="0" applyNumberFormat="1" applyAlignment="1">
      <alignment horizontal="right"/>
    </xf>
    <xf numFmtId="0" fontId="0" fillId="0" borderId="20" xfId="0" applyBorder="1" applyAlignment="1" applyProtection="1">
      <alignment horizont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0" fillId="0" borderId="20" xfId="0" applyBorder="1" applyAlignment="1" applyProtection="1">
      <alignment horizontal="right"/>
      <protection locked="0"/>
    </xf>
    <xf numFmtId="0" fontId="9" fillId="3" borderId="13" xfId="0" applyFont="1" applyFill="1" applyBorder="1" applyAlignment="1" applyProtection="1">
      <alignment vertical="center"/>
      <protection locked="0"/>
    </xf>
    <xf numFmtId="0" fontId="0" fillId="3" borderId="1" xfId="0" applyFill="1" applyBorder="1"/>
    <xf numFmtId="6" fontId="9" fillId="3" borderId="15" xfId="0" applyNumberFormat="1" applyFont="1" applyFill="1" applyBorder="1" applyAlignment="1" applyProtection="1">
      <alignment horizontal="center"/>
      <protection locked="0"/>
    </xf>
    <xf numFmtId="6" fontId="9" fillId="3" borderId="17" xfId="0" applyNumberFormat="1" applyFont="1" applyFill="1" applyBorder="1" applyProtection="1">
      <protection locked="0"/>
    </xf>
    <xf numFmtId="6" fontId="0" fillId="0" borderId="20" xfId="0" applyNumberFormat="1" applyBorder="1" applyProtection="1">
      <protection locked="0"/>
    </xf>
    <xf numFmtId="0" fontId="0" fillId="0" borderId="7" xfId="0" applyBorder="1" applyAlignment="1" applyProtection="1">
      <alignment vertical="top"/>
      <protection locked="0"/>
    </xf>
    <xf numFmtId="0" fontId="0" fillId="0" borderId="6" xfId="0" applyBorder="1" applyProtection="1">
      <protection locked="0"/>
    </xf>
    <xf numFmtId="0" fontId="0" fillId="0" borderId="5" xfId="0" applyBorder="1" applyAlignment="1" applyProtection="1">
      <alignment vertical="center"/>
      <protection locked="0"/>
    </xf>
    <xf numFmtId="0" fontId="9" fillId="0" borderId="7" xfId="0" applyFont="1" applyBorder="1" applyAlignment="1" applyProtection="1">
      <alignment vertical="center"/>
      <protection locked="0"/>
    </xf>
    <xf numFmtId="0" fontId="9" fillId="0" borderId="1" xfId="0" applyFont="1" applyBorder="1"/>
    <xf numFmtId="0" fontId="9" fillId="0" borderId="20" xfId="0" applyFont="1" applyBorder="1"/>
    <xf numFmtId="3" fontId="0" fillId="0" borderId="20" xfId="0" applyNumberFormat="1" applyBorder="1" applyAlignment="1">
      <alignment wrapText="1"/>
    </xf>
    <xf numFmtId="0" fontId="9" fillId="3" borderId="7" xfId="0" applyFont="1" applyFill="1" applyBorder="1" applyAlignment="1">
      <alignment vertical="center"/>
    </xf>
    <xf numFmtId="0" fontId="0" fillId="3" borderId="1" xfId="0" applyFill="1" applyBorder="1" applyProtection="1">
      <protection locked="0"/>
    </xf>
    <xf numFmtId="0" fontId="0" fillId="3" borderId="1" xfId="0" applyFill="1" applyBorder="1" applyAlignment="1" applyProtection="1">
      <alignment horizontal="right"/>
      <protection locked="0"/>
    </xf>
    <xf numFmtId="0" fontId="9" fillId="3" borderId="13" xfId="0" applyFont="1" applyFill="1" applyBorder="1" applyAlignment="1">
      <alignment vertical="center"/>
    </xf>
    <xf numFmtId="0" fontId="0" fillId="3" borderId="4" xfId="0" applyFill="1" applyBorder="1" applyAlignment="1">
      <alignment vertical="top" wrapText="1"/>
    </xf>
    <xf numFmtId="6" fontId="9" fillId="3" borderId="14" xfId="0" applyNumberFormat="1" applyFont="1" applyFill="1" applyBorder="1" applyProtection="1">
      <protection locked="0"/>
    </xf>
    <xf numFmtId="0" fontId="0" fillId="3" borderId="6" xfId="0" applyFill="1" applyBorder="1" applyAlignment="1">
      <alignment vertical="center"/>
    </xf>
    <xf numFmtId="6" fontId="9" fillId="3" borderId="10" xfId="0" applyNumberFormat="1" applyFont="1" applyFill="1" applyBorder="1" applyProtection="1">
      <protection locked="0"/>
    </xf>
    <xf numFmtId="0" fontId="9" fillId="0" borderId="7" xfId="0" applyFont="1" applyBorder="1" applyAlignment="1" applyProtection="1">
      <alignment vertical="top"/>
      <protection locked="0"/>
    </xf>
    <xf numFmtId="0" fontId="0" fillId="0" borderId="1" xfId="0" applyBorder="1" applyAlignment="1" applyProtection="1">
      <alignment horizontal="center" vertical="top"/>
      <protection locked="0"/>
    </xf>
    <xf numFmtId="0" fontId="0" fillId="3" borderId="1" xfId="0" applyFill="1" applyBorder="1" applyAlignment="1" applyProtection="1">
      <alignment horizontal="left"/>
      <protection locked="0"/>
    </xf>
    <xf numFmtId="6" fontId="9" fillId="3" borderId="11" xfId="0" applyNumberFormat="1" applyFont="1" applyFill="1" applyBorder="1" applyProtection="1">
      <protection locked="0"/>
    </xf>
    <xf numFmtId="0" fontId="0" fillId="3" borderId="1" xfId="0" applyFill="1" applyBorder="1" applyAlignment="1">
      <alignment horizontal="right"/>
    </xf>
    <xf numFmtId="0" fontId="0" fillId="0" borderId="21" xfId="0" applyBorder="1" applyAlignment="1">
      <alignment horizontal="right"/>
    </xf>
    <xf numFmtId="0" fontId="0" fillId="3" borderId="4" xfId="0" applyFill="1" applyBorder="1" applyProtection="1">
      <protection locked="0"/>
    </xf>
    <xf numFmtId="0" fontId="0" fillId="3" borderId="4" xfId="0" applyFill="1" applyBorder="1" applyAlignment="1" applyProtection="1">
      <alignment horizontal="right"/>
      <protection locked="0"/>
    </xf>
    <xf numFmtId="0" fontId="0" fillId="3" borderId="11" xfId="0" applyFill="1" applyBorder="1" applyAlignment="1">
      <alignment horizontal="right"/>
    </xf>
    <xf numFmtId="0" fontId="9" fillId="0" borderId="0" xfId="0" applyFont="1" applyAlignment="1" applyProtection="1">
      <alignment horizontal="left" vertical="top" wrapText="1"/>
      <protection locked="0"/>
    </xf>
    <xf numFmtId="3" fontId="9" fillId="0" borderId="0" xfId="0" applyNumberFormat="1" applyFont="1" applyAlignment="1" applyProtection="1">
      <alignment horizontal="center" vertical="top" wrapText="1"/>
      <protection locked="0"/>
    </xf>
    <xf numFmtId="0" fontId="9" fillId="0" borderId="0" xfId="0" applyFont="1" applyAlignment="1" applyProtection="1">
      <alignment horizontal="center" vertical="top" wrapText="1"/>
      <protection locked="0"/>
    </xf>
    <xf numFmtId="3" fontId="0" fillId="0" borderId="0" xfId="0" applyNumberFormat="1" applyAlignment="1" applyProtection="1">
      <alignment horizontal="center" vertical="top" wrapText="1"/>
      <protection locked="0"/>
    </xf>
    <xf numFmtId="0" fontId="0" fillId="0" borderId="0" xfId="0" applyAlignment="1" applyProtection="1">
      <alignment horizontal="center" vertical="top" wrapText="1"/>
      <protection locked="0"/>
    </xf>
    <xf numFmtId="0" fontId="15" fillId="3" borderId="0" xfId="0" applyFont="1" applyFill="1"/>
    <xf numFmtId="0" fontId="0" fillId="3" borderId="0" xfId="0" applyFill="1" applyProtection="1">
      <protection locked="0"/>
    </xf>
    <xf numFmtId="0" fontId="9" fillId="3" borderId="0" xfId="0" applyFont="1" applyFill="1"/>
    <xf numFmtId="0" fontId="7" fillId="0" borderId="0" xfId="0" applyFont="1"/>
    <xf numFmtId="0" fontId="7" fillId="0" borderId="0" xfId="0" applyFont="1" applyProtection="1">
      <protection locked="0"/>
    </xf>
    <xf numFmtId="0" fontId="17" fillId="0" borderId="0" xfId="0" applyFont="1" applyAlignment="1" applyProtection="1">
      <alignment horizontal="center" vertical="top" wrapText="1"/>
      <protection locked="0"/>
    </xf>
    <xf numFmtId="3"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17" fillId="0" borderId="0" xfId="0" applyFont="1"/>
    <xf numFmtId="0" fontId="17" fillId="0" borderId="0" xfId="0" applyFont="1" applyAlignment="1" applyProtection="1">
      <alignment horizontal="left" vertical="top" wrapText="1"/>
      <protection locked="0"/>
    </xf>
    <xf numFmtId="3" fontId="17" fillId="0" borderId="0" xfId="0" applyNumberFormat="1" applyFont="1" applyAlignment="1" applyProtection="1">
      <alignment horizontal="center" vertical="top" wrapText="1"/>
      <protection locked="0"/>
    </xf>
    <xf numFmtId="0" fontId="6" fillId="2" borderId="0" xfId="0" applyFont="1" applyFill="1" applyAlignment="1">
      <alignment wrapText="1"/>
    </xf>
    <xf numFmtId="0" fontId="17" fillId="2" borderId="0" xfId="0" applyFont="1" applyFill="1" applyAlignment="1" applyProtection="1">
      <alignment horizontal="left" vertical="top" wrapText="1"/>
      <protection locked="0"/>
    </xf>
    <xf numFmtId="3" fontId="17" fillId="2" borderId="0" xfId="0" applyNumberFormat="1" applyFont="1" applyFill="1" applyAlignment="1" applyProtection="1">
      <alignment horizontal="center" vertical="top" wrapText="1"/>
      <protection locked="0"/>
    </xf>
    <xf numFmtId="0" fontId="17" fillId="3" borderId="13" xfId="0" applyFont="1" applyFill="1" applyBorder="1" applyAlignment="1" applyProtection="1">
      <alignment vertical="center"/>
      <protection locked="0"/>
    </xf>
    <xf numFmtId="0" fontId="17" fillId="3" borderId="4" xfId="0" applyFont="1" applyFill="1" applyBorder="1" applyAlignment="1" applyProtection="1">
      <alignment horizontal="center" vertical="center" wrapText="1"/>
      <protection locked="0"/>
    </xf>
    <xf numFmtId="0" fontId="17" fillId="3" borderId="4" xfId="0" applyFont="1" applyFill="1" applyBorder="1" applyAlignment="1" applyProtection="1">
      <alignment horizontal="center" vertical="top" wrapText="1"/>
      <protection locked="0"/>
    </xf>
    <xf numFmtId="0" fontId="17" fillId="3" borderId="14" xfId="0" applyFont="1" applyFill="1" applyBorder="1" applyAlignment="1" applyProtection="1">
      <alignment horizontal="center" vertical="top" wrapText="1"/>
      <protection locked="0"/>
    </xf>
    <xf numFmtId="0" fontId="17" fillId="3" borderId="6" xfId="0" applyFont="1" applyFill="1" applyBorder="1" applyProtection="1">
      <protection locked="0"/>
    </xf>
    <xf numFmtId="0" fontId="6" fillId="3" borderId="3" xfId="0" applyFont="1" applyFill="1" applyBorder="1" applyProtection="1">
      <protection locked="0"/>
    </xf>
    <xf numFmtId="6" fontId="6" fillId="3" borderId="3" xfId="0" applyNumberFormat="1" applyFont="1" applyFill="1" applyBorder="1" applyAlignment="1" applyProtection="1">
      <alignment horizontal="center" vertical="top" wrapText="1"/>
      <protection locked="0"/>
    </xf>
    <xf numFmtId="6" fontId="6" fillId="3" borderId="10" xfId="0" applyNumberFormat="1" applyFont="1" applyFill="1" applyBorder="1" applyAlignment="1" applyProtection="1">
      <alignment horizontal="center" vertical="top" wrapText="1"/>
      <protection locked="0"/>
    </xf>
    <xf numFmtId="3" fontId="6" fillId="5" borderId="1" xfId="0" applyNumberFormat="1" applyFont="1" applyFill="1" applyBorder="1" applyAlignment="1" applyProtection="1">
      <alignment horizontal="center" vertical="top" wrapText="1"/>
      <protection locked="0"/>
    </xf>
    <xf numFmtId="3" fontId="17" fillId="5" borderId="1" xfId="0" applyNumberFormat="1" applyFont="1" applyFill="1" applyBorder="1" applyAlignment="1" applyProtection="1">
      <alignment horizontal="center" vertical="top" wrapText="1"/>
      <protection locked="0"/>
    </xf>
    <xf numFmtId="9" fontId="0" fillId="5" borderId="11" xfId="0" applyNumberFormat="1" applyFill="1" applyBorder="1" applyAlignment="1">
      <alignment horizontal="right"/>
    </xf>
    <xf numFmtId="9" fontId="9" fillId="5" borderId="11" xfId="0" applyNumberFormat="1" applyFont="1" applyFill="1" applyBorder="1" applyAlignment="1">
      <alignment horizontal="right"/>
    </xf>
    <xf numFmtId="0" fontId="0" fillId="3" borderId="5" xfId="0" applyFill="1" applyBorder="1"/>
    <xf numFmtId="0" fontId="0" fillId="3" borderId="0" xfId="0" applyFill="1" applyAlignment="1">
      <alignment horizontal="center" wrapText="1"/>
    </xf>
    <xf numFmtId="0" fontId="0" fillId="3" borderId="4" xfId="0" applyFill="1" applyBorder="1" applyAlignment="1">
      <alignment horizontal="center" wrapText="1"/>
    </xf>
    <xf numFmtId="0" fontId="0" fillId="3" borderId="9" xfId="0" applyFill="1" applyBorder="1" applyAlignment="1">
      <alignment horizontal="right"/>
    </xf>
    <xf numFmtId="3" fontId="0" fillId="5" borderId="11" xfId="0" applyNumberFormat="1" applyFill="1" applyBorder="1" applyAlignment="1">
      <alignment horizontal="right"/>
    </xf>
    <xf numFmtId="3" fontId="0" fillId="5" borderId="11" xfId="0" applyNumberFormat="1" applyFill="1" applyBorder="1" applyAlignment="1" applyProtection="1">
      <alignment horizontal="right"/>
      <protection locked="0"/>
    </xf>
    <xf numFmtId="3" fontId="0" fillId="5" borderId="15" xfId="0" applyNumberFormat="1" applyFill="1" applyBorder="1" applyAlignment="1" applyProtection="1">
      <alignment horizontal="right"/>
      <protection locked="0"/>
    </xf>
    <xf numFmtId="3" fontId="9" fillId="5" borderId="9" xfId="0" applyNumberFormat="1" applyFont="1" applyFill="1" applyBorder="1" applyAlignment="1">
      <alignment horizontal="right"/>
    </xf>
    <xf numFmtId="3" fontId="9" fillId="5" borderId="16" xfId="0" applyNumberFormat="1" applyFont="1" applyFill="1" applyBorder="1" applyAlignment="1">
      <alignment horizontal="right"/>
    </xf>
    <xf numFmtId="3" fontId="9" fillId="5" borderId="12" xfId="0" applyNumberFormat="1" applyFont="1" applyFill="1" applyBorder="1" applyAlignment="1">
      <alignment horizontal="right"/>
    </xf>
    <xf numFmtId="0" fontId="0" fillId="0" borderId="7" xfId="0" applyBorder="1" applyAlignment="1">
      <alignment horizontal="left"/>
    </xf>
    <xf numFmtId="0" fontId="0" fillId="0" borderId="1" xfId="0" applyBorder="1"/>
    <xf numFmtId="0" fontId="0" fillId="0" borderId="7" xfId="0" applyBorder="1"/>
    <xf numFmtId="0" fontId="9" fillId="0" borderId="5" xfId="0" applyFont="1" applyBorder="1"/>
    <xf numFmtId="0" fontId="0" fillId="0" borderId="11" xfId="0" applyBorder="1"/>
    <xf numFmtId="0" fontId="0" fillId="0" borderId="11" xfId="0" applyBorder="1" applyAlignment="1">
      <alignment horizontal="right"/>
    </xf>
    <xf numFmtId="0" fontId="9" fillId="0" borderId="9" xfId="0" applyFont="1" applyBorder="1" applyAlignment="1">
      <alignment horizontal="right"/>
    </xf>
    <xf numFmtId="0" fontId="9" fillId="0" borderId="7" xfId="0" applyFont="1" applyBorder="1"/>
    <xf numFmtId="0" fontId="9" fillId="0" borderId="8" xfId="0" applyFont="1" applyBorder="1"/>
    <xf numFmtId="0" fontId="9" fillId="0" borderId="2" xfId="0" applyFont="1" applyBorder="1"/>
    <xf numFmtId="0" fontId="9" fillId="0" borderId="2" xfId="0" applyFont="1" applyBorder="1" applyAlignment="1">
      <alignment horizontal="right"/>
    </xf>
    <xf numFmtId="0" fontId="9" fillId="0" borderId="12" xfId="0" applyFont="1" applyBorder="1" applyAlignment="1">
      <alignment horizontal="right"/>
    </xf>
    <xf numFmtId="10" fontId="0" fillId="0" borderId="1" xfId="0" applyNumberFormat="1" applyBorder="1" applyAlignment="1">
      <alignment horizontal="right"/>
    </xf>
    <xf numFmtId="3" fontId="0" fillId="0" borderId="11" xfId="0" applyNumberFormat="1" applyBorder="1" applyAlignment="1">
      <alignment horizontal="right"/>
    </xf>
    <xf numFmtId="1" fontId="9" fillId="5" borderId="15" xfId="0" applyNumberFormat="1" applyFont="1" applyFill="1" applyBorder="1"/>
    <xf numFmtId="3" fontId="9" fillId="5" borderId="15" xfId="0" applyNumberFormat="1" applyFont="1" applyFill="1" applyBorder="1"/>
    <xf numFmtId="0" fontId="9" fillId="0" borderId="8" xfId="0" applyFont="1" applyBorder="1" applyAlignment="1">
      <alignment wrapText="1"/>
    </xf>
    <xf numFmtId="0" fontId="9" fillId="0" borderId="2" xfId="0" applyFont="1" applyBorder="1" applyAlignment="1">
      <alignment wrapText="1"/>
    </xf>
    <xf numFmtId="9" fontId="0" fillId="5" borderId="15" xfId="0" applyNumberFormat="1" applyFill="1" applyBorder="1" applyAlignment="1">
      <alignment horizontal="right"/>
    </xf>
    <xf numFmtId="9" fontId="9" fillId="5" borderId="16" xfId="0" applyNumberFormat="1" applyFont="1" applyFill="1" applyBorder="1" applyAlignment="1">
      <alignment horizontal="right"/>
    </xf>
    <xf numFmtId="3" fontId="6" fillId="5" borderId="11" xfId="0" applyNumberFormat="1" applyFont="1" applyFill="1" applyBorder="1" applyAlignment="1" applyProtection="1">
      <alignment horizontal="center" vertical="top" wrapText="1"/>
      <protection locked="0"/>
    </xf>
    <xf numFmtId="0" fontId="0" fillId="0" borderId="0" xfId="0" quotePrefix="1" applyAlignment="1" applyProtection="1">
      <alignment horizontal="left"/>
      <protection locked="0"/>
    </xf>
    <xf numFmtId="0" fontId="9" fillId="0" borderId="0" xfId="0" applyFont="1" applyProtection="1">
      <protection locked="0"/>
    </xf>
    <xf numFmtId="3" fontId="17" fillId="5" borderId="11" xfId="0" applyNumberFormat="1" applyFont="1" applyFill="1" applyBorder="1" applyAlignment="1" applyProtection="1">
      <alignment horizontal="center" vertical="top" wrapText="1"/>
      <protection locked="0"/>
    </xf>
    <xf numFmtId="0" fontId="0" fillId="5" borderId="6" xfId="0" applyFill="1" applyBorder="1" applyProtection="1">
      <protection locked="0"/>
    </xf>
    <xf numFmtId="0" fontId="0" fillId="3" borderId="1" xfId="0" applyFill="1" applyBorder="1" applyAlignment="1" applyProtection="1">
      <alignment horizontal="center" wrapText="1"/>
      <protection locked="0"/>
    </xf>
    <xf numFmtId="0" fontId="0" fillId="0" borderId="1" xfId="0" applyBorder="1" applyAlignment="1" applyProtection="1">
      <alignment horizontal="left"/>
      <protection locked="0"/>
    </xf>
    <xf numFmtId="0" fontId="10" fillId="0" borderId="0" xfId="0" applyFont="1" applyAlignment="1">
      <alignment horizontal="left" vertical="top"/>
    </xf>
    <xf numFmtId="0" fontId="9" fillId="0" borderId="0" xfId="0" applyFont="1" applyAlignment="1">
      <alignment vertical="top"/>
    </xf>
    <xf numFmtId="0" fontId="0" fillId="0" borderId="4" xfId="0" applyBorder="1" applyAlignment="1" applyProtection="1">
      <alignment vertical="top"/>
      <protection locked="0"/>
    </xf>
    <xf numFmtId="0" fontId="0" fillId="0" borderId="1" xfId="0" applyBorder="1" applyAlignment="1" applyProtection="1">
      <alignment horizontal="center" vertical="top" wrapText="1"/>
      <protection locked="0"/>
    </xf>
    <xf numFmtId="3" fontId="0" fillId="0" borderId="1" xfId="0" applyNumberFormat="1" applyBorder="1" applyAlignment="1" applyProtection="1">
      <alignment horizontal="center" vertical="top"/>
      <protection locked="0"/>
    </xf>
    <xf numFmtId="0" fontId="0" fillId="0" borderId="4" xfId="0" applyBorder="1" applyAlignment="1" applyProtection="1">
      <alignment vertical="top" wrapText="1"/>
      <protection locked="0"/>
    </xf>
    <xf numFmtId="0" fontId="0" fillId="0" borderId="4" xfId="0" applyBorder="1" applyAlignment="1" applyProtection="1">
      <alignment horizontal="center" vertical="top" wrapText="1"/>
      <protection locked="0"/>
    </xf>
    <xf numFmtId="3" fontId="0" fillId="0" borderId="0" xfId="0" applyNumberFormat="1" applyAlignment="1" applyProtection="1">
      <alignment horizontal="center" vertical="top"/>
      <protection locked="0"/>
    </xf>
    <xf numFmtId="0" fontId="0" fillId="0" borderId="1" xfId="0" applyBorder="1" applyProtection="1">
      <protection locked="0"/>
    </xf>
    <xf numFmtId="0" fontId="0" fillId="0" borderId="1" xfId="0" applyBorder="1" applyAlignment="1" applyProtection="1">
      <alignment horizontal="center"/>
      <protection locked="0"/>
    </xf>
    <xf numFmtId="3" fontId="0" fillId="0" borderId="1" xfId="0" applyNumberFormat="1" applyBorder="1" applyAlignment="1" applyProtection="1">
      <alignment horizontal="center"/>
      <protection locked="0"/>
    </xf>
    <xf numFmtId="0" fontId="0" fillId="0" borderId="3" xfId="0" applyBorder="1" applyProtection="1">
      <protection locked="0"/>
    </xf>
    <xf numFmtId="3" fontId="0" fillId="0" borderId="3" xfId="0" applyNumberFormat="1" applyBorder="1" applyProtection="1">
      <protection locked="0"/>
    </xf>
    <xf numFmtId="3" fontId="0" fillId="0" borderId="3" xfId="0" applyNumberFormat="1" applyBorder="1" applyAlignment="1" applyProtection="1">
      <alignment horizontal="center" vertical="top"/>
      <protection locked="0"/>
    </xf>
    <xf numFmtId="0" fontId="0" fillId="0" borderId="4" xfId="0" applyBorder="1" applyAlignment="1" applyProtection="1">
      <alignment horizontal="left"/>
      <protection locked="0"/>
    </xf>
    <xf numFmtId="0" fontId="0" fillId="0" borderId="4" xfId="0" applyBorder="1" applyAlignment="1" applyProtection="1">
      <alignment horizontal="center"/>
      <protection locked="0"/>
    </xf>
    <xf numFmtId="4" fontId="0" fillId="0" borderId="4" xfId="0" applyNumberFormat="1" applyBorder="1" applyAlignment="1" applyProtection="1">
      <alignment horizontal="center"/>
      <protection locked="0"/>
    </xf>
    <xf numFmtId="3" fontId="0" fillId="0" borderId="4" xfId="0" applyNumberFormat="1" applyBorder="1" applyAlignment="1" applyProtection="1">
      <alignment horizontal="center" vertical="top"/>
      <protection locked="0"/>
    </xf>
    <xf numFmtId="6" fontId="9" fillId="3" borderId="14" xfId="0" applyNumberFormat="1" applyFont="1" applyFill="1" applyBorder="1" applyAlignment="1">
      <alignment horizontal="right"/>
    </xf>
    <xf numFmtId="9" fontId="0" fillId="0" borderId="15" xfId="1" applyFont="1" applyBorder="1" applyAlignment="1">
      <alignment horizontal="right"/>
    </xf>
    <xf numFmtId="0" fontId="9" fillId="3" borderId="13" xfId="0" applyFont="1" applyFill="1" applyBorder="1" applyAlignment="1">
      <alignment vertical="top"/>
    </xf>
    <xf numFmtId="0" fontId="9" fillId="0" borderId="0" xfId="0" applyFont="1" applyAlignment="1">
      <alignment horizontal="right"/>
    </xf>
    <xf numFmtId="3" fontId="0" fillId="5" borderId="15" xfId="0" applyNumberFormat="1" applyFill="1" applyBorder="1" applyAlignment="1">
      <alignment horizontal="right"/>
    </xf>
    <xf numFmtId="0" fontId="14" fillId="5" borderId="5" xfId="0" applyFont="1" applyFill="1" applyBorder="1"/>
    <xf numFmtId="0" fontId="0" fillId="5" borderId="1" xfId="0" applyFill="1" applyBorder="1" applyProtection="1">
      <protection locked="0"/>
    </xf>
    <xf numFmtId="0" fontId="0" fillId="5" borderId="11" xfId="0" applyFill="1" applyBorder="1" applyProtection="1">
      <protection locked="0"/>
    </xf>
    <xf numFmtId="3" fontId="0" fillId="5" borderId="11" xfId="0" applyNumberFormat="1" applyFill="1" applyBorder="1" applyAlignment="1">
      <alignment horizontal="right" vertical="top"/>
    </xf>
    <xf numFmtId="0" fontId="9" fillId="0" borderId="7" xfId="0" applyFont="1" applyBorder="1" applyAlignment="1">
      <alignment horizontal="left" vertical="top"/>
    </xf>
    <xf numFmtId="0" fontId="9" fillId="0" borderId="1" xfId="0" applyFont="1" applyBorder="1" applyAlignment="1">
      <alignment vertical="top"/>
    </xf>
    <xf numFmtId="3" fontId="9" fillId="5" borderId="11" xfId="0" applyNumberFormat="1" applyFont="1" applyFill="1" applyBorder="1" applyAlignment="1">
      <alignment horizontal="right" vertical="top"/>
    </xf>
    <xf numFmtId="0" fontId="9" fillId="0" borderId="1" xfId="0" applyFont="1" applyBorder="1" applyAlignment="1">
      <alignment horizontal="center" vertical="top"/>
    </xf>
    <xf numFmtId="0" fontId="9" fillId="0" borderId="11" xfId="0" applyFont="1" applyBorder="1" applyAlignment="1">
      <alignment horizontal="center" vertical="top"/>
    </xf>
    <xf numFmtId="3" fontId="0" fillId="0" borderId="15" xfId="0" applyNumberFormat="1" applyBorder="1" applyAlignment="1">
      <alignment horizontal="right" vertical="top"/>
    </xf>
    <xf numFmtId="4" fontId="0" fillId="0" borderId="15" xfId="0" applyNumberFormat="1" applyBorder="1" applyAlignment="1">
      <alignment horizontal="right" vertical="top"/>
    </xf>
    <xf numFmtId="3" fontId="0" fillId="0" borderId="18" xfId="0" applyNumberFormat="1" applyBorder="1" applyAlignment="1">
      <alignment horizontal="right" vertical="top"/>
    </xf>
    <xf numFmtId="4" fontId="0" fillId="0" borderId="18" xfId="0" applyNumberFormat="1" applyBorder="1" applyAlignment="1">
      <alignment horizontal="right" vertical="top"/>
    </xf>
    <xf numFmtId="0" fontId="0" fillId="0" borderId="15" xfId="0" applyBorder="1" applyAlignment="1">
      <alignment horizontal="right" vertical="top"/>
    </xf>
    <xf numFmtId="0" fontId="0" fillId="0" borderId="15" xfId="0" applyBorder="1" applyAlignment="1" applyProtection="1">
      <alignment horizontal="right" vertical="top"/>
      <protection locked="0"/>
    </xf>
    <xf numFmtId="0" fontId="0" fillId="0" borderId="21" xfId="0" applyBorder="1" applyAlignment="1">
      <alignment horizontal="right" vertical="top"/>
    </xf>
    <xf numFmtId="0" fontId="0" fillId="0" borderId="0" xfId="0" applyAlignment="1">
      <alignment vertical="top" wrapText="1"/>
    </xf>
    <xf numFmtId="0" fontId="6" fillId="0" borderId="7" xfId="0" applyFont="1" applyBorder="1" applyAlignment="1">
      <alignment horizontal="left" vertical="top"/>
    </xf>
    <xf numFmtId="0" fontId="6" fillId="0" borderId="7" xfId="0" applyFont="1" applyBorder="1" applyAlignment="1">
      <alignment vertical="top"/>
    </xf>
    <xf numFmtId="0" fontId="2" fillId="0" borderId="7" xfId="0" applyFont="1" applyBorder="1" applyAlignment="1">
      <alignment vertical="top"/>
    </xf>
    <xf numFmtId="0" fontId="17" fillId="0" borderId="7" xfId="0" applyFont="1" applyBorder="1" applyAlignment="1">
      <alignment vertical="top"/>
    </xf>
    <xf numFmtId="0" fontId="3" fillId="0" borderId="7" xfId="0" applyFont="1" applyBorder="1" applyAlignment="1">
      <alignment vertical="top"/>
    </xf>
    <xf numFmtId="0" fontId="0" fillId="3" borderId="1" xfId="0" applyFill="1" applyBorder="1" applyAlignment="1" applyProtection="1">
      <alignment horizontal="center" vertical="top" wrapText="1"/>
      <protection locked="0"/>
    </xf>
    <xf numFmtId="9" fontId="0" fillId="0" borderId="15" xfId="1" applyFont="1" applyBorder="1" applyAlignment="1">
      <alignment horizontal="right" vertical="top"/>
    </xf>
    <xf numFmtId="6" fontId="9" fillId="3" borderId="11" xfId="0" applyNumberFormat="1" applyFont="1" applyFill="1" applyBorder="1" applyAlignment="1" applyProtection="1">
      <alignment horizontal="center"/>
      <protection locked="0"/>
    </xf>
    <xf numFmtId="3" fontId="0" fillId="0" borderId="15" xfId="0" applyNumberFormat="1" applyBorder="1" applyAlignment="1" applyProtection="1">
      <alignment horizontal="right"/>
      <protection locked="0"/>
    </xf>
    <xf numFmtId="3" fontId="0" fillId="0" borderId="18" xfId="0" applyNumberFormat="1" applyBorder="1" applyAlignment="1" applyProtection="1">
      <alignment horizontal="right"/>
      <protection locked="0"/>
    </xf>
    <xf numFmtId="3" fontId="9" fillId="5" borderId="15" xfId="0" applyNumberFormat="1" applyFont="1" applyFill="1" applyBorder="1" applyAlignment="1">
      <alignment horizontal="right"/>
    </xf>
    <xf numFmtId="3" fontId="0" fillId="0" borderId="15" xfId="0" applyNumberFormat="1" applyBorder="1" applyAlignment="1" applyProtection="1">
      <alignment horizontal="right" vertical="top"/>
      <protection locked="0"/>
    </xf>
    <xf numFmtId="4" fontId="0" fillId="0" borderId="15" xfId="0" applyNumberFormat="1" applyBorder="1" applyAlignment="1" applyProtection="1">
      <alignment horizontal="right" vertical="top"/>
      <protection locked="0"/>
    </xf>
    <xf numFmtId="3" fontId="0" fillId="0" borderId="0" xfId="0" applyNumberFormat="1"/>
    <xf numFmtId="0" fontId="0" fillId="0" borderId="0" xfId="0" applyAlignment="1">
      <alignment horizontal="left" vertical="center" wrapText="1"/>
    </xf>
    <xf numFmtId="0" fontId="0" fillId="0" borderId="7"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49" fontId="0" fillId="0" borderId="7" xfId="0" applyNumberFormat="1" applyBorder="1" applyAlignment="1" applyProtection="1">
      <alignment horizontal="center" vertical="top"/>
      <protection locked="0"/>
    </xf>
    <xf numFmtId="49" fontId="0" fillId="0" borderId="11" xfId="0" applyNumberFormat="1" applyBorder="1" applyAlignment="1" applyProtection="1">
      <alignment horizontal="center" vertical="top"/>
      <protection locked="0"/>
    </xf>
    <xf numFmtId="0" fontId="0" fillId="3" borderId="1" xfId="0" applyFill="1" applyBorder="1" applyAlignment="1">
      <alignment horizontal="center" wrapText="1"/>
    </xf>
    <xf numFmtId="0" fontId="0" fillId="3" borderId="4" xfId="0" applyFill="1" applyBorder="1" applyAlignment="1">
      <alignment horizontal="center" vertical="center" wrapText="1"/>
    </xf>
    <xf numFmtId="0" fontId="0" fillId="3" borderId="3" xfId="0" applyFill="1" applyBorder="1" applyAlignment="1">
      <alignment horizontal="center" vertical="center" wrapText="1"/>
    </xf>
    <xf numFmtId="0" fontId="0" fillId="0" borderId="7"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9" fillId="3" borderId="13" xfId="0" applyFont="1" applyFill="1" applyBorder="1" applyAlignment="1">
      <alignment horizontal="center" vertical="center"/>
    </xf>
    <xf numFmtId="0" fontId="9" fillId="3" borderId="6" xfId="0" applyFont="1" applyFill="1" applyBorder="1" applyAlignment="1">
      <alignment horizontal="center" vertical="center"/>
    </xf>
    <xf numFmtId="0" fontId="0" fillId="0" borderId="7" xfId="0" applyBorder="1" applyProtection="1">
      <protection locked="0"/>
    </xf>
    <xf numFmtId="0" fontId="0" fillId="0" borderId="11" xfId="0" applyBorder="1" applyProtection="1">
      <protection locked="0"/>
    </xf>
    <xf numFmtId="0" fontId="0" fillId="0" borderId="7"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7" xfId="0" applyBorder="1" applyAlignment="1" applyProtection="1">
      <alignment wrapText="1"/>
      <protection locked="0"/>
    </xf>
    <xf numFmtId="0" fontId="0" fillId="0" borderId="11" xfId="0" applyBorder="1" applyAlignment="1" applyProtection="1">
      <alignment wrapText="1"/>
      <protection locked="0"/>
    </xf>
    <xf numFmtId="0" fontId="0" fillId="0" borderId="0" xfId="0" applyAlignment="1" applyProtection="1">
      <alignment horizontal="left" vertical="top" wrapText="1"/>
      <protection locked="0"/>
    </xf>
    <xf numFmtId="3" fontId="14" fillId="0" borderId="15" xfId="0" applyNumberFormat="1" applyFont="1" applyBorder="1" applyAlignment="1" applyProtection="1">
      <alignment horizontal="center" vertical="center" wrapText="1"/>
      <protection locked="0"/>
    </xf>
    <xf numFmtId="3" fontId="14" fillId="0" borderId="7" xfId="0" applyNumberFormat="1" applyFont="1" applyBorder="1" applyAlignment="1" applyProtection="1">
      <alignment horizontal="center" vertical="center" wrapText="1"/>
      <protection locked="0"/>
    </xf>
    <xf numFmtId="3" fontId="14" fillId="0" borderId="11" xfId="0" applyNumberFormat="1" applyFont="1" applyBorder="1" applyAlignment="1" applyProtection="1">
      <alignment horizontal="center" vertical="center" wrapText="1"/>
      <protection locked="0"/>
    </xf>
    <xf numFmtId="3" fontId="11" fillId="5" borderId="7" xfId="0" applyNumberFormat="1" applyFont="1" applyFill="1" applyBorder="1" applyAlignment="1">
      <alignment horizontal="center" vertical="center" wrapText="1"/>
    </xf>
    <xf numFmtId="3" fontId="11" fillId="5" borderId="11" xfId="0" applyNumberFormat="1" applyFont="1" applyFill="1" applyBorder="1" applyAlignment="1">
      <alignment horizontal="center" vertical="center" wrapText="1"/>
    </xf>
    <xf numFmtId="0" fontId="0" fillId="0" borderId="1" xfId="0" applyBorder="1" applyAlignment="1">
      <alignment horizontal="right"/>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left" vertical="top" wrapText="1"/>
    </xf>
    <xf numFmtId="0" fontId="0" fillId="0" borderId="3" xfId="0" applyBorder="1" applyAlignment="1" applyProtection="1">
      <alignment horizontal="left" vertical="top" wrapText="1"/>
      <protection locked="0"/>
    </xf>
    <xf numFmtId="0" fontId="0" fillId="0" borderId="7" xfId="0" applyBorder="1" applyAlignment="1">
      <alignment horizontal="left"/>
    </xf>
    <xf numFmtId="0" fontId="0" fillId="0" borderId="1" xfId="0" applyBorder="1" applyAlignment="1">
      <alignment horizontal="left"/>
    </xf>
    <xf numFmtId="0" fontId="9" fillId="0" borderId="7"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49" fontId="8" fillId="3" borderId="18" xfId="0" applyNumberFormat="1"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14" fillId="5" borderId="7" xfId="0" applyFont="1" applyFill="1" applyBorder="1" applyAlignment="1">
      <alignment horizontal="left" wrapText="1"/>
    </xf>
    <xf numFmtId="0" fontId="14" fillId="5" borderId="1" xfId="0" applyFont="1" applyFill="1" applyBorder="1" applyAlignment="1">
      <alignment horizontal="left" wrapText="1"/>
    </xf>
    <xf numFmtId="0" fontId="14" fillId="5" borderId="11" xfId="0" applyFont="1" applyFill="1" applyBorder="1" applyAlignment="1">
      <alignment horizontal="left" wrapText="1"/>
    </xf>
    <xf numFmtId="0" fontId="4" fillId="0" borderId="3"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0" xfId="0" applyAlignment="1" applyProtection="1">
      <alignment horizontal="center" vertical="top"/>
      <protection locked="0"/>
    </xf>
    <xf numFmtId="0" fontId="0" fillId="0" borderId="0" xfId="0" applyAlignment="1" applyProtection="1">
      <alignment horizontal="left" vertical="top"/>
      <protection locked="0"/>
    </xf>
    <xf numFmtId="0" fontId="0" fillId="0" borderId="1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cellXfs>
  <cellStyles count="2">
    <cellStyle name="Normal" xfId="0" builtinId="0"/>
    <cellStyle name="Procent" xfId="1" builtinId="5"/>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ECFF"/>
      <color rgb="FFF1F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552450</xdr:colOff>
      <xdr:row>0</xdr:row>
      <xdr:rowOff>51920</xdr:rowOff>
    </xdr:from>
    <xdr:to>
      <xdr:col>17</xdr:col>
      <xdr:colOff>95250</xdr:colOff>
      <xdr:row>22</xdr:row>
      <xdr:rowOff>362329</xdr:rowOff>
    </xdr:to>
    <xdr:pic>
      <xdr:nvPicPr>
        <xdr:cNvPr id="4" name="Billede 3">
          <a:extLst>
            <a:ext uri="{FF2B5EF4-FFF2-40B4-BE49-F238E27FC236}">
              <a16:creationId xmlns:a16="http://schemas.microsoft.com/office/drawing/2014/main" id="{CEC9F036-DFCE-44DA-8D77-29F8CE6AD17F}"/>
            </a:ext>
          </a:extLst>
        </xdr:cNvPr>
        <xdr:cNvPicPr>
          <a:picLocks noChangeAspect="1"/>
        </xdr:cNvPicPr>
      </xdr:nvPicPr>
      <xdr:blipFill>
        <a:blip xmlns:r="http://schemas.openxmlformats.org/officeDocument/2006/relationships" r:embed="rId1"/>
        <a:stretch>
          <a:fillRect/>
        </a:stretch>
      </xdr:blipFill>
      <xdr:spPr>
        <a:xfrm>
          <a:off x="13515975" y="51920"/>
          <a:ext cx="2495550" cy="4349009"/>
        </a:xfrm>
        <a:prstGeom prst="rect">
          <a:avLst/>
        </a:prstGeom>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C589F-424F-4E22-9A60-F781F291F874}">
  <sheetPr codeName="Sheet2">
    <tabColor theme="3" tint="0.59999389629810485"/>
  </sheetPr>
  <dimension ref="A1:W163"/>
  <sheetViews>
    <sheetView showGridLines="0" tabSelected="1" zoomScaleNormal="100" zoomScaleSheetLayoutView="100" workbookViewId="0">
      <selection activeCell="S144" sqref="S144"/>
    </sheetView>
  </sheetViews>
  <sheetFormatPr defaultColWidth="8.85546875" defaultRowHeight="12.75" x14ac:dyDescent="0.2"/>
  <cols>
    <col min="1" max="1" width="42.7109375" style="18" customWidth="1"/>
    <col min="2" max="3" width="9.7109375" style="18" customWidth="1"/>
    <col min="4" max="4" width="10.5703125" style="19" customWidth="1"/>
    <col min="5" max="5" width="9.7109375" style="19" customWidth="1"/>
    <col min="6" max="6" width="11.7109375" style="19" customWidth="1"/>
    <col min="7" max="7" width="1.85546875" style="19" customWidth="1"/>
    <col min="8" max="8" width="4.42578125" customWidth="1"/>
    <col min="9" max="10" width="37.42578125" style="21" customWidth="1"/>
    <col min="11" max="11" width="8.85546875" style="18"/>
    <col min="12" max="12" width="11.28515625" style="18" customWidth="1"/>
    <col min="13" max="16384" width="8.85546875" style="18"/>
  </cols>
  <sheetData>
    <row r="1" spans="1:22" ht="9" customHeight="1" x14ac:dyDescent="0.2">
      <c r="A1" s="46"/>
    </row>
    <row r="2" spans="1:22" x14ac:dyDescent="0.2">
      <c r="A2" s="48" t="s">
        <v>29</v>
      </c>
      <c r="B2" s="49"/>
      <c r="C2" s="48"/>
      <c r="D2" s="48"/>
      <c r="E2" s="48"/>
      <c r="F2" s="48"/>
      <c r="G2" s="50"/>
      <c r="I2" s="42" t="s">
        <v>193</v>
      </c>
      <c r="J2" s="42"/>
      <c r="K2" s="51"/>
      <c r="L2" s="51"/>
    </row>
    <row r="3" spans="1:22" x14ac:dyDescent="0.2">
      <c r="A3" s="48"/>
      <c r="B3" s="52"/>
      <c r="C3" s="48"/>
      <c r="D3" s="48"/>
      <c r="E3" s="48"/>
      <c r="F3" s="48"/>
      <c r="G3" s="50"/>
      <c r="I3" s="128" t="s">
        <v>179</v>
      </c>
      <c r="J3" s="126"/>
      <c r="K3" s="127"/>
      <c r="L3" s="127"/>
    </row>
    <row r="4" spans="1:22" x14ac:dyDescent="0.2">
      <c r="A4" s="48" t="s">
        <v>44</v>
      </c>
      <c r="B4" s="276"/>
      <c r="C4" s="277"/>
      <c r="D4" s="277"/>
      <c r="E4" s="277"/>
      <c r="F4" s="278"/>
      <c r="G4" s="53"/>
      <c r="I4" s="22"/>
      <c r="J4" s="22"/>
    </row>
    <row r="5" spans="1:22" ht="27" customHeight="1" x14ac:dyDescent="0.2">
      <c r="A5" s="48" t="s">
        <v>45</v>
      </c>
      <c r="B5" s="244"/>
      <c r="C5" s="245"/>
      <c r="D5" s="245"/>
      <c r="E5" s="245"/>
      <c r="F5" s="246"/>
      <c r="G5" s="53"/>
      <c r="I5" s="272" t="s">
        <v>128</v>
      </c>
      <c r="J5" s="272"/>
      <c r="K5" s="272"/>
      <c r="L5" s="272"/>
    </row>
    <row r="6" spans="1:22" x14ac:dyDescent="0.2">
      <c r="A6" s="48"/>
      <c r="B6" s="54"/>
      <c r="C6" s="54"/>
      <c r="D6" s="54"/>
      <c r="E6" s="54"/>
      <c r="F6" s="54"/>
      <c r="G6" s="55"/>
      <c r="I6" t="s">
        <v>123</v>
      </c>
    </row>
    <row r="7" spans="1:22" ht="15.75" x14ac:dyDescent="0.2">
      <c r="A7" s="189" t="s">
        <v>204</v>
      </c>
      <c r="B7" s="190"/>
      <c r="C7" s="190"/>
      <c r="D7" s="190"/>
      <c r="E7" s="190"/>
      <c r="F7" s="190"/>
      <c r="G7" s="55"/>
      <c r="I7" t="s">
        <v>101</v>
      </c>
      <c r="K7" s="21"/>
      <c r="L7" s="21"/>
      <c r="M7" s="21"/>
      <c r="N7" s="21"/>
      <c r="O7" s="21"/>
      <c r="P7" s="21"/>
      <c r="Q7" s="21"/>
      <c r="R7" s="21"/>
      <c r="S7" s="21"/>
      <c r="T7" s="21"/>
      <c r="U7" s="21"/>
      <c r="V7" s="21"/>
    </row>
    <row r="8" spans="1:22" x14ac:dyDescent="0.2">
      <c r="D8" s="18"/>
      <c r="E8" s="18"/>
      <c r="F8" s="18"/>
      <c r="G8" s="56"/>
      <c r="I8" s="44" t="s">
        <v>109</v>
      </c>
      <c r="K8" s="21"/>
      <c r="L8" s="21"/>
      <c r="M8" s="21"/>
      <c r="N8" s="21"/>
      <c r="O8" s="21"/>
      <c r="P8" s="21"/>
      <c r="Q8" s="21"/>
      <c r="R8" s="21"/>
      <c r="S8" s="21"/>
      <c r="T8" s="21"/>
      <c r="U8" s="21"/>
      <c r="V8" s="21"/>
    </row>
    <row r="9" spans="1:22" x14ac:dyDescent="0.2">
      <c r="A9" s="57" t="s">
        <v>34</v>
      </c>
      <c r="B9" s="48"/>
      <c r="C9" s="48"/>
      <c r="D9" s="48"/>
      <c r="E9" s="48"/>
      <c r="F9" s="48"/>
      <c r="G9" s="50"/>
      <c r="K9" s="21"/>
      <c r="L9" s="21"/>
      <c r="M9" s="21"/>
      <c r="N9" s="21"/>
      <c r="O9" s="21"/>
      <c r="P9" s="21"/>
      <c r="Q9" s="21"/>
      <c r="R9" s="21"/>
      <c r="S9" s="21"/>
      <c r="T9" s="21"/>
      <c r="U9" s="21"/>
      <c r="V9" s="21"/>
    </row>
    <row r="10" spans="1:22" ht="39.75" customHeight="1" x14ac:dyDescent="0.2">
      <c r="A10" s="280" t="s">
        <v>35</v>
      </c>
      <c r="B10" s="281" t="s">
        <v>46</v>
      </c>
      <c r="C10" s="281"/>
      <c r="D10" s="281" t="s">
        <v>119</v>
      </c>
      <c r="E10" s="281"/>
      <c r="F10" s="281" t="s">
        <v>37</v>
      </c>
      <c r="G10" s="58"/>
      <c r="I10" s="243" t="s">
        <v>187</v>
      </c>
      <c r="J10" s="243"/>
      <c r="K10" s="243"/>
      <c r="L10" s="243"/>
    </row>
    <row r="11" spans="1:22" x14ac:dyDescent="0.2">
      <c r="A11" s="280"/>
      <c r="B11" s="279" t="s">
        <v>0</v>
      </c>
      <c r="C11" s="279"/>
      <c r="D11" s="279" t="s">
        <v>0</v>
      </c>
      <c r="E11" s="279"/>
      <c r="F11" s="282"/>
      <c r="G11" s="58"/>
      <c r="I11" s="59"/>
      <c r="J11" s="18"/>
      <c r="K11"/>
      <c r="L11"/>
      <c r="M11"/>
    </row>
    <row r="12" spans="1:22" ht="12.75" customHeight="1" x14ac:dyDescent="0.2">
      <c r="A12" s="17"/>
      <c r="B12" s="264"/>
      <c r="C12" s="264"/>
      <c r="D12" s="264"/>
      <c r="E12" s="264"/>
      <c r="F12" s="150" t="str">
        <f>IF(D12=0,"",D12/B12)</f>
        <v/>
      </c>
      <c r="G12" s="60"/>
      <c r="I12" s="90" t="s">
        <v>125</v>
      </c>
      <c r="J12" s="18"/>
      <c r="L12" s="59"/>
      <c r="M12" s="59"/>
    </row>
    <row r="13" spans="1:22" x14ac:dyDescent="0.2">
      <c r="A13" s="17"/>
      <c r="B13" s="265"/>
      <c r="C13" s="266"/>
      <c r="D13" s="265"/>
      <c r="E13" s="266"/>
      <c r="F13" s="150" t="str">
        <f t="shared" ref="F13:F17" si="0">IF(D13=0,"",D13/B13)</f>
        <v/>
      </c>
      <c r="G13" s="60"/>
      <c r="I13" s="90" t="s">
        <v>134</v>
      </c>
      <c r="J13" s="18"/>
    </row>
    <row r="14" spans="1:22" x14ac:dyDescent="0.2">
      <c r="A14" s="17"/>
      <c r="B14" s="265"/>
      <c r="C14" s="266"/>
      <c r="D14" s="265"/>
      <c r="E14" s="266"/>
      <c r="F14" s="150" t="str">
        <f t="shared" si="0"/>
        <v/>
      </c>
      <c r="G14" s="60"/>
      <c r="I14" s="90" t="s">
        <v>79</v>
      </c>
      <c r="J14" s="18"/>
      <c r="L14" s="59"/>
      <c r="M14" s="59"/>
    </row>
    <row r="15" spans="1:22" x14ac:dyDescent="0.2">
      <c r="A15" s="17"/>
      <c r="B15" s="265"/>
      <c r="C15" s="266"/>
      <c r="D15" s="265"/>
      <c r="E15" s="266"/>
      <c r="F15" s="150" t="str">
        <f t="shared" si="0"/>
        <v/>
      </c>
      <c r="G15" s="60"/>
      <c r="I15" s="129"/>
      <c r="J15" s="18"/>
      <c r="L15" s="59"/>
      <c r="M15" s="59"/>
    </row>
    <row r="16" spans="1:22" x14ac:dyDescent="0.2">
      <c r="A16" s="17"/>
      <c r="B16" s="265"/>
      <c r="C16" s="266"/>
      <c r="D16" s="265"/>
      <c r="E16" s="266"/>
      <c r="F16" s="150" t="str">
        <f t="shared" si="0"/>
        <v/>
      </c>
      <c r="G16" s="60"/>
      <c r="I16" s="130"/>
      <c r="J16" s="18"/>
    </row>
    <row r="17" spans="1:10" ht="12" customHeight="1" x14ac:dyDescent="0.2">
      <c r="A17" s="16" t="s">
        <v>36</v>
      </c>
      <c r="B17" s="267">
        <f>SUM(B12:C16)</f>
        <v>0</v>
      </c>
      <c r="C17" s="268"/>
      <c r="D17" s="267">
        <f>SUM(D12:E16)</f>
        <v>0</v>
      </c>
      <c r="E17" s="268"/>
      <c r="F17" s="151" t="str">
        <f t="shared" si="0"/>
        <v/>
      </c>
      <c r="G17" s="61"/>
    </row>
    <row r="18" spans="1:10" ht="12" customHeight="1" x14ac:dyDescent="0.2">
      <c r="A18" s="62"/>
      <c r="B18" s="63"/>
      <c r="C18"/>
      <c r="D18" s="63"/>
      <c r="E18" s="2"/>
      <c r="F18" s="63"/>
      <c r="G18" s="64"/>
    </row>
    <row r="19" spans="1:10" ht="12" customHeight="1" x14ac:dyDescent="0.2">
      <c r="A19" s="62"/>
      <c r="B19" s="63"/>
      <c r="C19"/>
      <c r="D19" s="63"/>
      <c r="E19" s="2"/>
      <c r="F19" s="63"/>
      <c r="G19" s="64"/>
    </row>
    <row r="20" spans="1:10" ht="12" customHeight="1" x14ac:dyDescent="0.2">
      <c r="A20" s="1" t="s">
        <v>205</v>
      </c>
      <c r="B20" s="39"/>
      <c r="C20" s="39"/>
      <c r="D20" s="65"/>
      <c r="E20" s="2"/>
      <c r="F20" s="63"/>
      <c r="G20" s="64"/>
    </row>
    <row r="21" spans="1:10" x14ac:dyDescent="0.2">
      <c r="A21" s="255" t="s">
        <v>48</v>
      </c>
      <c r="B21" s="8"/>
      <c r="C21" s="8"/>
      <c r="D21" s="9"/>
      <c r="E21" s="9"/>
      <c r="F21" s="14" t="s">
        <v>33</v>
      </c>
      <c r="G21" s="66"/>
    </row>
    <row r="22" spans="1:10" x14ac:dyDescent="0.2">
      <c r="A22" s="256"/>
      <c r="B22" s="10"/>
      <c r="C22" s="10"/>
      <c r="D22" s="11"/>
      <c r="E22" s="11"/>
      <c r="F22" s="67" t="s">
        <v>0</v>
      </c>
      <c r="G22" s="68"/>
    </row>
    <row r="23" spans="1:10" ht="40.5" customHeight="1" x14ac:dyDescent="0.2">
      <c r="A23" s="152" t="s">
        <v>133</v>
      </c>
      <c r="B23" s="153"/>
      <c r="C23" s="153"/>
      <c r="D23" s="154"/>
      <c r="E23" s="153"/>
      <c r="F23" s="155"/>
      <c r="G23" s="69"/>
    </row>
    <row r="24" spans="1:10" ht="12.75" customHeight="1" x14ac:dyDescent="0.2">
      <c r="A24" s="162" t="s">
        <v>12</v>
      </c>
      <c r="B24" s="163"/>
      <c r="C24" s="163"/>
      <c r="D24" s="163"/>
      <c r="E24" s="166"/>
      <c r="F24" s="157">
        <f>+F84</f>
        <v>0</v>
      </c>
      <c r="G24" s="71"/>
      <c r="I24" s="43"/>
      <c r="J24" s="43"/>
    </row>
    <row r="25" spans="1:10" ht="12.75" customHeight="1" x14ac:dyDescent="0.2">
      <c r="A25" s="164" t="s">
        <v>56</v>
      </c>
      <c r="B25" s="163"/>
      <c r="C25" s="163"/>
      <c r="D25" s="36"/>
      <c r="E25" s="167"/>
      <c r="F25" s="157">
        <f>+F96</f>
        <v>0</v>
      </c>
      <c r="G25" s="75"/>
      <c r="I25" s="21" t="s">
        <v>61</v>
      </c>
    </row>
    <row r="26" spans="1:10" x14ac:dyDescent="0.2">
      <c r="A26" s="164" t="s">
        <v>82</v>
      </c>
      <c r="B26" s="163"/>
      <c r="C26" s="269"/>
      <c r="D26" s="269"/>
      <c r="E26" s="167"/>
      <c r="F26" s="157">
        <f>+F105</f>
        <v>0</v>
      </c>
      <c r="G26" s="71"/>
      <c r="I26" s="21" t="s">
        <v>62</v>
      </c>
    </row>
    <row r="27" spans="1:10" x14ac:dyDescent="0.2">
      <c r="A27" s="164" t="s">
        <v>57</v>
      </c>
      <c r="B27" s="163"/>
      <c r="C27" s="163"/>
      <c r="D27" s="36"/>
      <c r="E27" s="167"/>
      <c r="F27" s="158">
        <f>+F121</f>
        <v>0</v>
      </c>
      <c r="G27" s="75"/>
      <c r="I27" s="21" t="s">
        <v>63</v>
      </c>
    </row>
    <row r="28" spans="1:10" x14ac:dyDescent="0.2">
      <c r="A28" s="164" t="s">
        <v>9</v>
      </c>
      <c r="B28" s="163"/>
      <c r="C28" s="163"/>
      <c r="D28" s="36"/>
      <c r="E28" s="167"/>
      <c r="F28" s="158">
        <f>-F128</f>
        <v>0</v>
      </c>
      <c r="G28" s="75"/>
      <c r="I28" s="21" t="s">
        <v>102</v>
      </c>
    </row>
    <row r="29" spans="1:10" x14ac:dyDescent="0.2">
      <c r="A29" s="165" t="s">
        <v>168</v>
      </c>
      <c r="B29" s="1"/>
      <c r="C29" s="1"/>
      <c r="D29" s="210"/>
      <c r="E29" s="168"/>
      <c r="F29" s="159">
        <f>ROUND(F24,0)+ROUND(F25,0)+ROUND(F26,0)+ROUND(F27,0)+ROUND(F28,0)</f>
        <v>0</v>
      </c>
      <c r="G29" s="76"/>
      <c r="H29" s="77"/>
    </row>
    <row r="30" spans="1:10" x14ac:dyDescent="0.2">
      <c r="A30" s="274" t="s">
        <v>167</v>
      </c>
      <c r="B30" s="275"/>
      <c r="C30" s="275"/>
      <c r="D30" s="36"/>
      <c r="E30" s="167"/>
      <c r="F30" s="156">
        <f>(F136+F134)</f>
        <v>0</v>
      </c>
      <c r="G30" s="71"/>
      <c r="I30" s="21" t="s">
        <v>135</v>
      </c>
    </row>
    <row r="31" spans="1:10" ht="13.5" thickBot="1" x14ac:dyDescent="0.25">
      <c r="A31" s="170" t="s">
        <v>1</v>
      </c>
      <c r="B31" s="171"/>
      <c r="C31" s="171"/>
      <c r="D31" s="172"/>
      <c r="E31" s="173"/>
      <c r="F31" s="160">
        <f>ROUND(F29+F30,0)</f>
        <v>0</v>
      </c>
      <c r="G31" s="76"/>
    </row>
    <row r="32" spans="1:10" ht="13.5" customHeight="1" x14ac:dyDescent="0.2">
      <c r="A32"/>
      <c r="B32" s="1"/>
      <c r="C32" s="1"/>
      <c r="D32" s="210"/>
      <c r="E32" s="210"/>
      <c r="F32" s="210"/>
      <c r="G32" s="79"/>
    </row>
    <row r="33" spans="1:13" ht="10.5" customHeight="1" x14ac:dyDescent="0.2">
      <c r="A33"/>
      <c r="B33"/>
      <c r="C33"/>
      <c r="D33" s="2"/>
      <c r="E33" s="2"/>
      <c r="F33" s="3"/>
      <c r="G33" s="71"/>
    </row>
    <row r="34" spans="1:13" x14ac:dyDescent="0.2">
      <c r="A34" s="255" t="s">
        <v>49</v>
      </c>
      <c r="B34" s="8"/>
      <c r="C34" s="8"/>
      <c r="D34" s="9"/>
      <c r="E34" s="9"/>
      <c r="F34" s="14" t="s">
        <v>33</v>
      </c>
      <c r="G34" s="66"/>
    </row>
    <row r="35" spans="1:13" x14ac:dyDescent="0.2">
      <c r="A35" s="256"/>
      <c r="B35" s="12"/>
      <c r="C35" s="10"/>
      <c r="D35" s="10"/>
      <c r="E35" s="11" t="s">
        <v>2</v>
      </c>
      <c r="F35" s="67" t="s">
        <v>0</v>
      </c>
      <c r="G35" s="68"/>
    </row>
    <row r="36" spans="1:13" x14ac:dyDescent="0.2">
      <c r="A36" s="169" t="s">
        <v>32</v>
      </c>
      <c r="B36" s="101"/>
      <c r="C36" s="163"/>
      <c r="D36" s="163"/>
      <c r="E36" s="180" t="str">
        <f>IF(F36="","",F36/$F$44)</f>
        <v/>
      </c>
      <c r="F36" s="80"/>
      <c r="G36" s="81"/>
    </row>
    <row r="37" spans="1:13" x14ac:dyDescent="0.2">
      <c r="A37" s="164" t="s">
        <v>180</v>
      </c>
      <c r="B37" s="163"/>
      <c r="C37" s="163"/>
      <c r="D37" s="163"/>
      <c r="E37" s="180" t="str">
        <f>IF(F37="","",F37/$F$44)</f>
        <v/>
      </c>
      <c r="F37" s="82"/>
      <c r="G37" s="75"/>
      <c r="K37"/>
      <c r="L37"/>
      <c r="M37"/>
    </row>
    <row r="38" spans="1:13" x14ac:dyDescent="0.2">
      <c r="A38" s="164" t="s">
        <v>8</v>
      </c>
      <c r="B38" s="163"/>
      <c r="C38" s="31" t="s">
        <v>5</v>
      </c>
      <c r="D38" s="31" t="s">
        <v>6</v>
      </c>
      <c r="E38" s="174"/>
      <c r="F38" s="175"/>
      <c r="G38" s="71"/>
      <c r="I38" s="21" t="s">
        <v>103</v>
      </c>
      <c r="K38"/>
      <c r="L38"/>
      <c r="M38"/>
    </row>
    <row r="39" spans="1:13" x14ac:dyDescent="0.2">
      <c r="A39" s="257"/>
      <c r="B39" s="258"/>
      <c r="C39" s="78"/>
      <c r="D39" s="78"/>
      <c r="E39" s="150" t="str">
        <f>IF(F39="","",F39/$F$44)</f>
        <v/>
      </c>
      <c r="F39" s="156" t="str">
        <f>IF(AND(C39="",D39=""),"",IF(D39="",ROUND(C39,0),ROUND(D39,0)))</f>
        <v/>
      </c>
      <c r="G39" s="71"/>
      <c r="I39" s="21" t="s">
        <v>71</v>
      </c>
      <c r="K39" s="44"/>
      <c r="L39" s="44"/>
      <c r="M39" s="44"/>
    </row>
    <row r="40" spans="1:13" x14ac:dyDescent="0.2">
      <c r="A40" s="257"/>
      <c r="B40" s="258"/>
      <c r="C40" s="78"/>
      <c r="D40" s="78"/>
      <c r="E40" s="150" t="str">
        <f>IF(F40="","",F40/$F$44)</f>
        <v/>
      </c>
      <c r="F40" s="156" t="str">
        <f t="shared" ref="F40:F43" si="1">IF(AND(C40="",D40=""),"",IF(D40="",ROUND(C40,0),ROUND(D40,0)))</f>
        <v/>
      </c>
      <c r="G40" s="71"/>
      <c r="I40" s="44"/>
      <c r="J40" s="44"/>
      <c r="K40" s="44"/>
      <c r="L40" s="44"/>
      <c r="M40" s="44"/>
    </row>
    <row r="41" spans="1:13" x14ac:dyDescent="0.2">
      <c r="A41" s="164" t="s">
        <v>7</v>
      </c>
      <c r="B41" s="163"/>
      <c r="C41" s="31" t="s">
        <v>5</v>
      </c>
      <c r="D41" s="31" t="s">
        <v>6</v>
      </c>
      <c r="E41" s="83"/>
      <c r="F41" s="5"/>
      <c r="G41" s="71"/>
      <c r="I41" s="44" t="s">
        <v>43</v>
      </c>
      <c r="J41" s="44"/>
    </row>
    <row r="42" spans="1:13" x14ac:dyDescent="0.2">
      <c r="A42" s="259"/>
      <c r="B42" s="260"/>
      <c r="C42" s="78"/>
      <c r="D42" s="78"/>
      <c r="E42" s="150" t="str">
        <f>IF(F42="","",F42/$F$44)</f>
        <v/>
      </c>
      <c r="F42" s="156" t="str">
        <f t="shared" si="1"/>
        <v/>
      </c>
      <c r="G42" s="71"/>
      <c r="I42" s="21" t="s">
        <v>70</v>
      </c>
    </row>
    <row r="43" spans="1:13" x14ac:dyDescent="0.2">
      <c r="A43" s="261"/>
      <c r="B43" s="262"/>
      <c r="C43" s="78"/>
      <c r="D43" s="78"/>
      <c r="E43" s="150" t="str">
        <f>IF(F43="","",F43/$F$44)</f>
        <v/>
      </c>
      <c r="F43" s="156" t="str">
        <f t="shared" si="1"/>
        <v/>
      </c>
      <c r="G43" s="71"/>
      <c r="I43" s="21" t="s">
        <v>95</v>
      </c>
    </row>
    <row r="44" spans="1:13" ht="13.5" thickBot="1" x14ac:dyDescent="0.25">
      <c r="A44" s="178" t="s">
        <v>3</v>
      </c>
      <c r="B44" s="179"/>
      <c r="C44" s="171"/>
      <c r="D44" s="171"/>
      <c r="E44" s="181">
        <f>ROUND(SUM(E36:E43),3)</f>
        <v>0</v>
      </c>
      <c r="F44" s="161">
        <f>ROUND(SUM(F36:F43),0)</f>
        <v>0</v>
      </c>
      <c r="G44" s="76"/>
    </row>
    <row r="45" spans="1:13" ht="5.45" customHeight="1" x14ac:dyDescent="0.2">
      <c r="A45" s="84"/>
      <c r="B45"/>
      <c r="C45"/>
      <c r="D45" s="85"/>
      <c r="E45" s="85"/>
      <c r="F45" s="3"/>
      <c r="G45" s="71"/>
    </row>
    <row r="46" spans="1:13" x14ac:dyDescent="0.2">
      <c r="A46" s="27" t="s">
        <v>59</v>
      </c>
      <c r="B46" s="4"/>
      <c r="C46" s="4"/>
      <c r="D46" s="4"/>
      <c r="E46" s="7">
        <f>100%-E44</f>
        <v>1</v>
      </c>
      <c r="F46" s="6">
        <f>F31-F44</f>
        <v>0</v>
      </c>
      <c r="G46" s="86"/>
      <c r="I46" s="21" t="s">
        <v>181</v>
      </c>
    </row>
    <row r="47" spans="1:13" ht="4.5" customHeight="1" x14ac:dyDescent="0.2">
      <c r="A47" s="84"/>
      <c r="B47"/>
      <c r="C47"/>
      <c r="D47"/>
      <c r="E47" s="37"/>
      <c r="F47" s="87"/>
      <c r="G47" s="86"/>
    </row>
    <row r="48" spans="1:13" x14ac:dyDescent="0.2">
      <c r="A48"/>
      <c r="B48"/>
      <c r="C48"/>
      <c r="D48" s="2" t="s">
        <v>53</v>
      </c>
      <c r="E48" s="38" t="s">
        <v>58</v>
      </c>
      <c r="F48" s="78"/>
      <c r="G48" s="88"/>
    </row>
    <row r="49" spans="1:23" x14ac:dyDescent="0.2">
      <c r="A49"/>
      <c r="B49" s="28"/>
      <c r="C49"/>
      <c r="D49" s="2" t="s">
        <v>54</v>
      </c>
      <c r="E49" s="38" t="s">
        <v>58</v>
      </c>
      <c r="F49" s="78"/>
      <c r="G49" s="88"/>
      <c r="I49" s="40" t="s">
        <v>122</v>
      </c>
      <c r="J49" s="40"/>
    </row>
    <row r="50" spans="1:23" ht="7.5" customHeight="1" x14ac:dyDescent="0.2">
      <c r="A50"/>
      <c r="B50" s="28"/>
      <c r="C50"/>
      <c r="D50" s="2"/>
      <c r="E50" s="38"/>
      <c r="F50" s="28"/>
      <c r="G50" s="88"/>
      <c r="I50" s="40"/>
      <c r="J50" s="40"/>
    </row>
    <row r="51" spans="1:23" x14ac:dyDescent="0.2">
      <c r="A51" s="15" t="s">
        <v>132</v>
      </c>
      <c r="B51"/>
      <c r="C51"/>
      <c r="D51" s="2"/>
      <c r="E51" s="2"/>
      <c r="F51" s="2"/>
      <c r="G51" s="69"/>
      <c r="I51" s="45"/>
      <c r="K51"/>
      <c r="L51"/>
      <c r="M51"/>
    </row>
    <row r="52" spans="1:23" ht="26.25" customHeight="1" x14ac:dyDescent="0.2">
      <c r="A52" s="263" t="s">
        <v>124</v>
      </c>
      <c r="B52" s="263"/>
      <c r="C52" s="263"/>
      <c r="D52" s="263"/>
      <c r="E52" s="263"/>
      <c r="F52" s="263"/>
      <c r="G52" s="69"/>
      <c r="I52" s="90" t="s">
        <v>85</v>
      </c>
      <c r="J52" s="45"/>
      <c r="K52" s="44"/>
      <c r="L52" s="44"/>
      <c r="M52" s="44"/>
      <c r="N52" s="44"/>
      <c r="O52" s="44"/>
      <c r="P52" s="44"/>
      <c r="Q52" s="44"/>
      <c r="R52" s="44"/>
      <c r="S52" s="44"/>
      <c r="T52" s="44"/>
      <c r="U52" s="44"/>
      <c r="V52" s="44"/>
      <c r="W52" s="44"/>
    </row>
    <row r="53" spans="1:23" x14ac:dyDescent="0.2">
      <c r="A53" s="263"/>
      <c r="B53" s="263"/>
      <c r="C53" s="263"/>
      <c r="D53" s="263"/>
      <c r="E53" s="263"/>
      <c r="F53" s="263"/>
      <c r="G53" s="91"/>
      <c r="I53" s="263"/>
      <c r="J53" s="263"/>
      <c r="K53" s="21"/>
      <c r="L53" s="21"/>
      <c r="M53" s="21"/>
      <c r="N53" s="21"/>
      <c r="O53" s="21"/>
      <c r="P53" s="21"/>
      <c r="Q53" s="21"/>
    </row>
    <row r="54" spans="1:23" x14ac:dyDescent="0.2">
      <c r="A54" s="263"/>
      <c r="B54" s="263"/>
      <c r="C54" s="263"/>
      <c r="D54" s="263"/>
      <c r="E54" s="263"/>
      <c r="F54" s="263"/>
      <c r="G54" s="91"/>
      <c r="I54"/>
      <c r="J54" s="89"/>
      <c r="K54"/>
      <c r="L54"/>
      <c r="M54"/>
    </row>
    <row r="55" spans="1:23" ht="12.75" customHeight="1" x14ac:dyDescent="0.2">
      <c r="A55" s="263"/>
      <c r="B55" s="263"/>
      <c r="C55" s="263"/>
      <c r="D55" s="263"/>
      <c r="E55" s="263"/>
      <c r="F55" s="263"/>
      <c r="G55" s="69"/>
      <c r="I55" s="90" t="s">
        <v>127</v>
      </c>
      <c r="J55" s="24"/>
      <c r="K55" s="44"/>
      <c r="L55" s="44"/>
      <c r="M55" s="44"/>
      <c r="N55" s="44"/>
      <c r="O55" s="44"/>
      <c r="P55" s="44"/>
      <c r="Q55" s="44"/>
      <c r="R55" s="44"/>
      <c r="S55" s="44"/>
      <c r="T55" s="44"/>
      <c r="U55" s="44"/>
      <c r="V55" s="44"/>
      <c r="W55" s="44"/>
    </row>
    <row r="56" spans="1:23" ht="12.75" customHeight="1" x14ac:dyDescent="0.2">
      <c r="A56" s="263"/>
      <c r="B56" s="263"/>
      <c r="C56" s="263"/>
      <c r="D56" s="263"/>
      <c r="E56" s="263"/>
      <c r="F56" s="263"/>
      <c r="G56" s="91"/>
      <c r="I56" s="24" t="s">
        <v>182</v>
      </c>
      <c r="J56" s="24"/>
      <c r="K56" s="44"/>
      <c r="L56" s="44"/>
      <c r="M56"/>
    </row>
    <row r="57" spans="1:23" x14ac:dyDescent="0.2">
      <c r="A57" s="263"/>
      <c r="B57" s="263"/>
      <c r="C57" s="263"/>
      <c r="D57" s="263"/>
      <c r="E57" s="263"/>
      <c r="F57" s="263"/>
      <c r="G57" s="91"/>
      <c r="I57" s="263"/>
      <c r="J57" s="263"/>
      <c r="K57" s="44"/>
      <c r="L57" s="44"/>
      <c r="M57"/>
    </row>
    <row r="58" spans="1:23" x14ac:dyDescent="0.2">
      <c r="A58" s="20" t="s">
        <v>86</v>
      </c>
      <c r="G58" s="91"/>
      <c r="J58" s="89"/>
      <c r="K58" s="44"/>
      <c r="L58" s="44"/>
      <c r="M58" s="44"/>
    </row>
    <row r="59" spans="1:23" ht="39" customHeight="1" x14ac:dyDescent="0.2">
      <c r="A59" s="272" t="s">
        <v>84</v>
      </c>
      <c r="B59" s="272"/>
      <c r="C59" s="272"/>
      <c r="D59" s="272"/>
      <c r="E59" s="272"/>
      <c r="F59" s="272"/>
      <c r="G59" s="91"/>
      <c r="I59" s="263"/>
      <c r="J59" s="263"/>
      <c r="K59" s="44"/>
      <c r="L59" s="44"/>
      <c r="M59" s="44"/>
    </row>
    <row r="60" spans="1:23" x14ac:dyDescent="0.2">
      <c r="A60" s="20"/>
      <c r="G60" s="91"/>
      <c r="I60" s="45"/>
      <c r="J60" s="18"/>
      <c r="K60" s="44"/>
      <c r="L60" s="44"/>
      <c r="M60" s="44"/>
    </row>
    <row r="61" spans="1:23" x14ac:dyDescent="0.2">
      <c r="A61" s="92" t="s">
        <v>75</v>
      </c>
      <c r="B61" s="93"/>
      <c r="C61" s="93"/>
      <c r="D61" s="93"/>
      <c r="E61" s="94" t="s">
        <v>68</v>
      </c>
      <c r="F61" s="95">
        <v>1000</v>
      </c>
      <c r="G61" s="91"/>
      <c r="I61" s="44" t="s">
        <v>77</v>
      </c>
      <c r="K61" s="44"/>
      <c r="L61" s="44"/>
      <c r="M61" s="44"/>
    </row>
    <row r="62" spans="1:23" x14ac:dyDescent="0.2">
      <c r="A62" s="244" t="s">
        <v>60</v>
      </c>
      <c r="B62" s="245"/>
      <c r="C62" s="245"/>
      <c r="D62" s="246"/>
      <c r="E62" s="70"/>
      <c r="F62" s="237"/>
      <c r="G62" s="96"/>
      <c r="I62" s="44" t="s">
        <v>136</v>
      </c>
      <c r="J62" s="44"/>
    </row>
    <row r="63" spans="1:23" x14ac:dyDescent="0.2">
      <c r="A63" s="244" t="s">
        <v>50</v>
      </c>
      <c r="B63" s="245"/>
      <c r="C63" s="245"/>
      <c r="D63" s="246"/>
      <c r="E63" s="70"/>
      <c r="F63" s="237"/>
      <c r="G63" s="56"/>
      <c r="I63" s="44" t="s">
        <v>69</v>
      </c>
      <c r="J63" s="44"/>
    </row>
    <row r="64" spans="1:23" x14ac:dyDescent="0.2">
      <c r="A64" s="244" t="s">
        <v>51</v>
      </c>
      <c r="B64" s="245"/>
      <c r="C64" s="245"/>
      <c r="D64" s="246"/>
      <c r="E64" s="70"/>
      <c r="F64" s="237"/>
      <c r="G64" s="56"/>
      <c r="I64" s="44" t="s">
        <v>157</v>
      </c>
      <c r="J64" s="44"/>
    </row>
    <row r="65" spans="1:14" x14ac:dyDescent="0.2">
      <c r="A65" s="244" t="s">
        <v>52</v>
      </c>
      <c r="B65" s="245"/>
      <c r="C65" s="245"/>
      <c r="D65" s="246"/>
      <c r="E65" s="70"/>
      <c r="F65" s="237"/>
      <c r="G65" s="56"/>
      <c r="I65" s="44" t="s">
        <v>156</v>
      </c>
      <c r="J65" s="44"/>
      <c r="K65" s="44"/>
      <c r="L65" s="44"/>
      <c r="M65" s="44"/>
    </row>
    <row r="66" spans="1:14" x14ac:dyDescent="0.2">
      <c r="A66" s="252"/>
      <c r="B66" s="253"/>
      <c r="C66" s="253"/>
      <c r="D66" s="254"/>
      <c r="E66" s="98"/>
      <c r="F66" s="238"/>
      <c r="G66" s="56"/>
      <c r="J66" s="44"/>
      <c r="K66" s="44"/>
      <c r="L66" s="44"/>
      <c r="M66" s="44"/>
    </row>
    <row r="67" spans="1:14" x14ac:dyDescent="0.2">
      <c r="A67" s="99" t="s">
        <v>72</v>
      </c>
      <c r="D67" s="18"/>
      <c r="E67" s="186"/>
      <c r="F67" s="238"/>
      <c r="G67" s="56"/>
      <c r="J67" s="44"/>
      <c r="K67" s="44"/>
      <c r="L67" s="44"/>
      <c r="M67" s="44"/>
    </row>
    <row r="68" spans="1:14" x14ac:dyDescent="0.2">
      <c r="A68" s="100" t="s">
        <v>47</v>
      </c>
      <c r="B68" s="101"/>
      <c r="C68" s="101"/>
      <c r="D68" s="101"/>
      <c r="E68" s="101"/>
      <c r="F68" s="239">
        <f>ROUND(SUM(F62:F67),0)</f>
        <v>0</v>
      </c>
      <c r="G68" s="56"/>
      <c r="K68" s="44"/>
      <c r="L68" s="44"/>
      <c r="M68" s="44"/>
    </row>
    <row r="69" spans="1:14" ht="7.5" customHeight="1" x14ac:dyDescent="0.2">
      <c r="A69" s="20"/>
      <c r="D69" s="18"/>
      <c r="E69" s="18"/>
      <c r="F69" s="18"/>
      <c r="G69" s="102"/>
      <c r="I69" s="44"/>
      <c r="J69" s="44"/>
      <c r="K69" s="44"/>
      <c r="L69" s="44"/>
      <c r="M69" s="44"/>
    </row>
    <row r="70" spans="1:14" x14ac:dyDescent="0.2">
      <c r="A70" s="27" t="s">
        <v>4</v>
      </c>
      <c r="B70" s="4"/>
      <c r="C70" s="4"/>
      <c r="D70" s="4"/>
      <c r="E70" s="4"/>
      <c r="F70" s="29">
        <f>+F31-F68</f>
        <v>0</v>
      </c>
      <c r="G70" s="91"/>
      <c r="I70" s="263" t="s">
        <v>129</v>
      </c>
      <c r="J70" s="263"/>
      <c r="K70" s="263"/>
      <c r="L70" s="44"/>
      <c r="M70" s="44"/>
    </row>
    <row r="71" spans="1:14" x14ac:dyDescent="0.2">
      <c r="A71" s="22"/>
      <c r="B71" s="22"/>
      <c r="D71" s="18"/>
      <c r="E71" s="18"/>
      <c r="F71" s="18"/>
      <c r="G71" s="103"/>
      <c r="I71" s="263"/>
      <c r="J71" s="263"/>
      <c r="K71" s="263"/>
      <c r="L71" s="44"/>
      <c r="M71" s="44"/>
    </row>
    <row r="72" spans="1:14" x14ac:dyDescent="0.2">
      <c r="A72" s="22"/>
      <c r="C72" s="22"/>
      <c r="G72" s="91"/>
      <c r="I72" s="44"/>
      <c r="J72" s="44"/>
      <c r="K72" s="44"/>
      <c r="L72" s="44"/>
      <c r="M72" s="44"/>
    </row>
    <row r="73" spans="1:14" ht="15" x14ac:dyDescent="0.2">
      <c r="A73" s="15" t="s">
        <v>87</v>
      </c>
      <c r="G73" s="91"/>
      <c r="I73" s="44" t="s">
        <v>78</v>
      </c>
      <c r="J73" s="44"/>
      <c r="K73" s="44"/>
      <c r="L73" s="44"/>
      <c r="M73" s="44"/>
    </row>
    <row r="74" spans="1:14" ht="37.5" customHeight="1" x14ac:dyDescent="0.2">
      <c r="A74" s="243" t="s">
        <v>183</v>
      </c>
      <c r="B74" s="243"/>
      <c r="C74" s="243"/>
      <c r="D74" s="243"/>
      <c r="E74" s="243"/>
      <c r="F74" s="243"/>
      <c r="G74" s="91"/>
      <c r="H74" s="43"/>
      <c r="I74" s="89"/>
      <c r="J74" s="43"/>
      <c r="K74" s="43"/>
      <c r="L74" s="43"/>
      <c r="M74" s="43"/>
      <c r="N74" s="43"/>
    </row>
    <row r="75" spans="1:14" x14ac:dyDescent="0.2">
      <c r="A75" s="43"/>
      <c r="B75" s="43"/>
      <c r="C75" s="43"/>
      <c r="D75" s="43"/>
      <c r="E75" s="43"/>
      <c r="F75" s="43"/>
      <c r="G75" s="91"/>
      <c r="H75" s="43"/>
      <c r="J75" s="43"/>
      <c r="K75" s="44"/>
      <c r="L75" s="44"/>
      <c r="M75" s="44"/>
    </row>
    <row r="76" spans="1:14" ht="51" x14ac:dyDescent="0.2">
      <c r="A76" s="209" t="s">
        <v>161</v>
      </c>
      <c r="B76" s="249" t="s">
        <v>169</v>
      </c>
      <c r="C76" s="249"/>
      <c r="D76" s="154" t="s">
        <v>11</v>
      </c>
      <c r="E76" s="154" t="s">
        <v>42</v>
      </c>
      <c r="F76" s="207">
        <v>1000</v>
      </c>
      <c r="G76" s="91"/>
      <c r="H76" s="43"/>
      <c r="I76" s="72" t="s">
        <v>191</v>
      </c>
      <c r="J76" s="43"/>
      <c r="K76" s="44"/>
      <c r="L76" s="44"/>
      <c r="M76" s="44"/>
    </row>
    <row r="77" spans="1:14" x14ac:dyDescent="0.2">
      <c r="A77" s="97" t="s">
        <v>164</v>
      </c>
      <c r="B77" s="247"/>
      <c r="C77" s="248"/>
      <c r="D77" s="240"/>
      <c r="E77" s="241"/>
      <c r="F77" s="215" t="str">
        <f t="shared" ref="F77:F83" si="2">IF(D77&lt;&gt;"",ROUND((D77*E77)/1000,0),"")</f>
        <v/>
      </c>
      <c r="G77" s="91"/>
      <c r="H77" s="43"/>
      <c r="I77" s="72" t="s">
        <v>194</v>
      </c>
      <c r="J77" s="43"/>
      <c r="K77" s="44"/>
      <c r="L77" s="44"/>
      <c r="M77" s="44"/>
    </row>
    <row r="78" spans="1:14" x14ac:dyDescent="0.2">
      <c r="A78" s="97"/>
      <c r="B78" s="247"/>
      <c r="C78" s="248"/>
      <c r="D78" s="240"/>
      <c r="E78" s="241"/>
      <c r="F78" s="215" t="str">
        <f t="shared" si="2"/>
        <v/>
      </c>
      <c r="G78" s="91"/>
      <c r="H78" s="43"/>
      <c r="I78" s="18"/>
      <c r="J78" s="43"/>
      <c r="K78" s="44"/>
      <c r="L78" s="44"/>
      <c r="M78" s="44"/>
    </row>
    <row r="79" spans="1:14" x14ac:dyDescent="0.2">
      <c r="A79" s="97" t="s">
        <v>165</v>
      </c>
      <c r="B79" s="247"/>
      <c r="C79" s="248"/>
      <c r="D79" s="240"/>
      <c r="E79" s="241"/>
      <c r="F79" s="215" t="str">
        <f t="shared" si="2"/>
        <v/>
      </c>
      <c r="G79" s="91"/>
      <c r="H79" s="43"/>
      <c r="I79" s="73" t="s">
        <v>160</v>
      </c>
      <c r="J79" s="43"/>
      <c r="K79" s="44"/>
      <c r="L79" s="44"/>
      <c r="M79" s="44"/>
    </row>
    <row r="80" spans="1:14" x14ac:dyDescent="0.2">
      <c r="A80" s="97" t="s">
        <v>184</v>
      </c>
      <c r="B80" s="247"/>
      <c r="C80" s="248"/>
      <c r="D80" s="240"/>
      <c r="E80" s="241"/>
      <c r="F80" s="215" t="str">
        <f t="shared" si="2"/>
        <v/>
      </c>
      <c r="G80" s="91"/>
      <c r="H80" s="43"/>
      <c r="I80" s="74" t="s">
        <v>174</v>
      </c>
      <c r="J80" s="43"/>
      <c r="K80" s="44"/>
      <c r="L80" s="44"/>
      <c r="M80" s="44"/>
    </row>
    <row r="81" spans="1:17" x14ac:dyDescent="0.2">
      <c r="A81" s="97"/>
      <c r="B81" s="247"/>
      <c r="C81" s="248"/>
      <c r="D81" s="240"/>
      <c r="E81" s="241"/>
      <c r="F81" s="215" t="str">
        <f t="shared" si="2"/>
        <v/>
      </c>
      <c r="G81" s="91"/>
      <c r="H81" s="43"/>
      <c r="I81" s="18"/>
      <c r="J81" s="43"/>
      <c r="K81" s="44"/>
      <c r="L81" s="44"/>
      <c r="M81" s="44"/>
    </row>
    <row r="82" spans="1:17" x14ac:dyDescent="0.2">
      <c r="A82" s="97"/>
      <c r="B82" s="247"/>
      <c r="C82" s="248"/>
      <c r="D82" s="240"/>
      <c r="E82" s="241"/>
      <c r="F82" s="215" t="str">
        <f t="shared" si="2"/>
        <v/>
      </c>
      <c r="G82" s="91"/>
      <c r="H82" s="43"/>
      <c r="I82" s="18" t="s">
        <v>195</v>
      </c>
      <c r="J82" s="43"/>
      <c r="K82" s="44"/>
      <c r="L82" s="44"/>
      <c r="M82" s="44"/>
    </row>
    <row r="83" spans="1:17" x14ac:dyDescent="0.2">
      <c r="A83" s="97"/>
      <c r="B83" s="247"/>
      <c r="C83" s="248"/>
      <c r="D83" s="240"/>
      <c r="E83" s="241"/>
      <c r="F83" s="215" t="str">
        <f t="shared" si="2"/>
        <v/>
      </c>
      <c r="G83" s="91"/>
      <c r="H83" s="43"/>
      <c r="I83" s="21" t="s">
        <v>192</v>
      </c>
      <c r="J83" s="43"/>
      <c r="K83" s="44"/>
      <c r="L83" s="44"/>
      <c r="M83" s="44"/>
    </row>
    <row r="84" spans="1:17" x14ac:dyDescent="0.2">
      <c r="A84" s="216" t="s">
        <v>12</v>
      </c>
      <c r="B84" s="217"/>
      <c r="C84" s="217"/>
      <c r="D84" s="219"/>
      <c r="E84" s="220"/>
      <c r="F84" s="218">
        <f>SUM(F77:F83)</f>
        <v>0</v>
      </c>
      <c r="G84" s="91"/>
      <c r="H84" s="43"/>
      <c r="I84" s="74"/>
      <c r="J84" s="43"/>
      <c r="K84" s="44"/>
      <c r="L84" s="44"/>
      <c r="M84" s="44"/>
    </row>
    <row r="85" spans="1:17" ht="12.75" customHeight="1" x14ac:dyDescent="0.2">
      <c r="A85" s="263" t="s">
        <v>158</v>
      </c>
      <c r="B85" s="263"/>
      <c r="C85" s="263"/>
      <c r="D85" s="263"/>
      <c r="E85" s="263"/>
      <c r="F85" s="263"/>
      <c r="G85" s="69"/>
      <c r="I85" s="243" t="s">
        <v>196</v>
      </c>
      <c r="J85" s="243"/>
      <c r="K85" s="243"/>
      <c r="L85" s="243"/>
      <c r="M85" s="243"/>
      <c r="N85" s="243"/>
      <c r="O85" s="243"/>
      <c r="P85" s="243"/>
    </row>
    <row r="86" spans="1:17" x14ac:dyDescent="0.2">
      <c r="A86" s="263"/>
      <c r="B86" s="263"/>
      <c r="C86" s="263"/>
      <c r="D86" s="263"/>
      <c r="E86" s="263"/>
      <c r="F86" s="263"/>
      <c r="G86" s="69"/>
      <c r="I86" s="243"/>
      <c r="J86" s="243"/>
      <c r="K86" s="243"/>
      <c r="L86" s="243"/>
      <c r="M86" s="243"/>
      <c r="N86" s="243"/>
      <c r="O86" s="243"/>
      <c r="P86" s="243"/>
    </row>
    <row r="87" spans="1:17" x14ac:dyDescent="0.2">
      <c r="A87" s="263"/>
      <c r="B87" s="263"/>
      <c r="C87" s="263"/>
      <c r="D87" s="263"/>
      <c r="E87" s="263"/>
      <c r="F87" s="263"/>
      <c r="G87" s="91"/>
      <c r="I87" s="90" t="s">
        <v>152</v>
      </c>
      <c r="K87" s="44"/>
      <c r="L87" s="44"/>
      <c r="M87" s="44"/>
      <c r="N87" s="44"/>
      <c r="O87" s="44"/>
      <c r="P87" s="44"/>
      <c r="Q87" s="44"/>
    </row>
    <row r="88" spans="1:17" x14ac:dyDescent="0.2">
      <c r="A88" s="273"/>
      <c r="B88" s="273"/>
      <c r="C88" s="273"/>
      <c r="D88" s="273"/>
      <c r="E88" s="273"/>
      <c r="F88" s="273"/>
      <c r="G88" s="91"/>
      <c r="I88" s="24" t="s">
        <v>155</v>
      </c>
      <c r="J88" s="24"/>
      <c r="K88" s="24"/>
      <c r="L88" s="24"/>
      <c r="M88" s="24"/>
      <c r="N88" s="44"/>
      <c r="O88" s="44"/>
      <c r="P88" s="44"/>
      <c r="Q88" s="44"/>
    </row>
    <row r="89" spans="1:17" ht="12.75" customHeight="1" x14ac:dyDescent="0.2">
      <c r="A89" s="107" t="s">
        <v>143</v>
      </c>
      <c r="B89" s="108"/>
      <c r="C89" s="108"/>
      <c r="D89" s="250" t="s">
        <v>55</v>
      </c>
      <c r="E89" s="250" t="s">
        <v>76</v>
      </c>
      <c r="F89" s="109"/>
      <c r="G89" s="91"/>
      <c r="I89" s="24" t="s">
        <v>151</v>
      </c>
      <c r="J89" s="43"/>
      <c r="K89" s="270" t="s">
        <v>55</v>
      </c>
      <c r="L89" s="270" t="s">
        <v>76</v>
      </c>
      <c r="N89" s="44"/>
      <c r="O89" s="44"/>
      <c r="P89" s="44"/>
      <c r="Q89" s="44"/>
    </row>
    <row r="90" spans="1:17" x14ac:dyDescent="0.2">
      <c r="A90" s="110" t="s">
        <v>81</v>
      </c>
      <c r="B90" s="47"/>
      <c r="C90" s="47"/>
      <c r="D90" s="251"/>
      <c r="E90" s="251"/>
      <c r="F90" s="111">
        <v>1000</v>
      </c>
      <c r="G90" s="91"/>
      <c r="I90" s="43" t="s">
        <v>81</v>
      </c>
      <c r="J90" s="15"/>
      <c r="K90" s="271"/>
      <c r="L90" s="271"/>
      <c r="M90" s="30">
        <v>1000</v>
      </c>
      <c r="N90" s="44"/>
      <c r="O90" s="44"/>
      <c r="P90" s="44"/>
      <c r="Q90" s="44"/>
    </row>
    <row r="91" spans="1:17" x14ac:dyDescent="0.2">
      <c r="A91" s="244"/>
      <c r="B91" s="245"/>
      <c r="C91" s="246"/>
      <c r="D91" s="221"/>
      <c r="E91" s="222"/>
      <c r="F91" s="215" t="str">
        <f>IF(D91&lt;&gt;"",ROUND((D91*E91)/1000,0),"")</f>
        <v/>
      </c>
      <c r="G91" s="69"/>
      <c r="I91" s="191" t="s">
        <v>147</v>
      </c>
      <c r="J91" s="191"/>
      <c r="K91" s="192">
        <v>120</v>
      </c>
      <c r="L91" s="193">
        <v>950</v>
      </c>
      <c r="M91" s="193">
        <f>+K91*L91/1000</f>
        <v>114</v>
      </c>
    </row>
    <row r="92" spans="1:17" ht="12.75" customHeight="1" x14ac:dyDescent="0.2">
      <c r="A92" s="244"/>
      <c r="B92" s="245"/>
      <c r="C92" s="246"/>
      <c r="D92" s="221"/>
      <c r="E92" s="222"/>
      <c r="F92" s="215" t="str">
        <f t="shared" ref="F92:F95" si="3">IF(D92&lt;&gt;"",ROUND((D92*E92)/1000,0),"")</f>
        <v/>
      </c>
      <c r="G92" s="91"/>
      <c r="I92" s="191" t="s">
        <v>148</v>
      </c>
      <c r="J92" s="194"/>
      <c r="K92" s="195">
        <v>55</v>
      </c>
      <c r="L92" s="196">
        <v>875</v>
      </c>
      <c r="M92" s="196">
        <f>+K92*L92/1000</f>
        <v>48.125</v>
      </c>
    </row>
    <row r="93" spans="1:17" x14ac:dyDescent="0.2">
      <c r="A93" s="244"/>
      <c r="B93" s="245"/>
      <c r="C93" s="246"/>
      <c r="D93" s="221"/>
      <c r="E93" s="222"/>
      <c r="F93" s="215" t="str">
        <f t="shared" si="3"/>
        <v/>
      </c>
      <c r="G93" s="91"/>
      <c r="I93" s="34" t="s">
        <v>144</v>
      </c>
      <c r="J93" s="34"/>
      <c r="K93" s="192">
        <v>645</v>
      </c>
      <c r="L93" s="193">
        <v>750</v>
      </c>
      <c r="M93" s="193">
        <f t="shared" ref="M93:M97" si="4">+K93*L93/1000</f>
        <v>483.75</v>
      </c>
    </row>
    <row r="94" spans="1:17" x14ac:dyDescent="0.2">
      <c r="A94" s="244"/>
      <c r="B94" s="245"/>
      <c r="C94" s="246"/>
      <c r="D94" s="223"/>
      <c r="E94" s="224"/>
      <c r="F94" s="215" t="str">
        <f t="shared" si="3"/>
        <v/>
      </c>
      <c r="G94" s="91"/>
      <c r="I94" s="34" t="s">
        <v>146</v>
      </c>
      <c r="J94" s="34"/>
      <c r="K94" s="192">
        <v>150</v>
      </c>
      <c r="L94" s="193">
        <v>350</v>
      </c>
      <c r="M94" s="193">
        <f t="shared" si="4"/>
        <v>52.5</v>
      </c>
    </row>
    <row r="95" spans="1:17" x14ac:dyDescent="0.2">
      <c r="A95" s="244"/>
      <c r="B95" s="245"/>
      <c r="C95" s="246"/>
      <c r="D95" s="223"/>
      <c r="E95" s="224"/>
      <c r="F95" s="215" t="str">
        <f t="shared" si="3"/>
        <v/>
      </c>
      <c r="G95" s="91"/>
      <c r="I95" s="197" t="s">
        <v>185</v>
      </c>
      <c r="J95" s="197"/>
      <c r="K95" s="198">
        <v>20</v>
      </c>
      <c r="L95" s="199">
        <v>1000</v>
      </c>
      <c r="M95" s="193">
        <f t="shared" si="4"/>
        <v>20</v>
      </c>
    </row>
    <row r="96" spans="1:17" x14ac:dyDescent="0.2">
      <c r="A96" s="112" t="s">
        <v>56</v>
      </c>
      <c r="B96" s="113"/>
      <c r="C96" s="113"/>
      <c r="D96" s="34"/>
      <c r="E96" s="34"/>
      <c r="F96" s="177">
        <f>ROUND(SUM(F91:F95),0)</f>
        <v>0</v>
      </c>
      <c r="G96" s="91"/>
      <c r="I96" s="200" t="s">
        <v>149</v>
      </c>
      <c r="J96" s="200"/>
      <c r="K96" s="200" t="s">
        <v>100</v>
      </c>
      <c r="L96" s="201"/>
      <c r="M96" s="202">
        <v>20</v>
      </c>
    </row>
    <row r="97" spans="1:19" ht="12.75" customHeight="1" x14ac:dyDescent="0.2">
      <c r="A97" s="22" t="s">
        <v>93</v>
      </c>
      <c r="G97" s="69"/>
      <c r="I97" s="188" t="s">
        <v>145</v>
      </c>
      <c r="J97" s="188"/>
      <c r="K97" s="198">
        <v>50</v>
      </c>
      <c r="L97" s="199">
        <v>1000</v>
      </c>
      <c r="M97" s="193">
        <f t="shared" si="4"/>
        <v>50</v>
      </c>
    </row>
    <row r="98" spans="1:19" x14ac:dyDescent="0.2">
      <c r="A98" s="263"/>
      <c r="B98" s="263"/>
      <c r="C98" s="263"/>
      <c r="D98" s="263"/>
      <c r="E98" s="263"/>
      <c r="F98" s="263"/>
      <c r="G98" s="69"/>
      <c r="I98" s="18" t="s">
        <v>150</v>
      </c>
      <c r="J98" s="203"/>
      <c r="K98" s="204"/>
      <c r="L98" s="205"/>
      <c r="M98" s="206"/>
    </row>
    <row r="99" spans="1:19" x14ac:dyDescent="0.2">
      <c r="A99" s="263"/>
      <c r="B99" s="263"/>
      <c r="C99" s="263"/>
      <c r="D99" s="263"/>
      <c r="E99" s="263"/>
      <c r="F99" s="263"/>
      <c r="G99" s="69"/>
      <c r="J99" s="24"/>
      <c r="K99" s="24"/>
      <c r="L99" s="24"/>
      <c r="M99" s="24"/>
      <c r="N99" s="24"/>
      <c r="O99" s="24"/>
      <c r="P99" s="24"/>
      <c r="Q99" s="24"/>
      <c r="R99" s="24"/>
      <c r="S99" s="24"/>
    </row>
    <row r="100" spans="1:19" ht="12.75" customHeight="1" x14ac:dyDescent="0.2">
      <c r="A100" s="263"/>
      <c r="B100" s="263"/>
      <c r="C100" s="263"/>
      <c r="D100" s="263"/>
      <c r="E100" s="263"/>
      <c r="F100" s="263"/>
      <c r="G100" s="69"/>
      <c r="I100" s="43" t="s">
        <v>178</v>
      </c>
      <c r="J100" s="24"/>
      <c r="K100" s="24"/>
      <c r="L100" s="24"/>
      <c r="M100" s="24"/>
      <c r="N100" s="24"/>
      <c r="O100" s="24"/>
    </row>
    <row r="101" spans="1:19" ht="38.25" x14ac:dyDescent="0.2">
      <c r="A101" s="104" t="s">
        <v>80</v>
      </c>
      <c r="B101" s="114"/>
      <c r="C101" s="106"/>
      <c r="D101" s="187" t="s">
        <v>121</v>
      </c>
      <c r="E101" s="187" t="s">
        <v>120</v>
      </c>
      <c r="F101" s="115">
        <v>1000</v>
      </c>
      <c r="G101" s="91"/>
      <c r="I101" s="24"/>
      <c r="J101" s="24"/>
      <c r="K101" s="24"/>
      <c r="L101" s="24"/>
      <c r="M101" s="24"/>
      <c r="N101" s="24"/>
      <c r="O101" s="24"/>
    </row>
    <row r="102" spans="1:19" x14ac:dyDescent="0.2">
      <c r="A102" s="252"/>
      <c r="B102" s="253"/>
      <c r="C102" s="254"/>
      <c r="D102" s="225"/>
      <c r="E102" s="225"/>
      <c r="F102" s="215" t="str">
        <f>IF(D102&lt;&gt;"",ROUND((D102-E102),0),"")</f>
        <v/>
      </c>
      <c r="G102" s="91"/>
      <c r="I102" s="59" t="s">
        <v>153</v>
      </c>
    </row>
    <row r="103" spans="1:19" x14ac:dyDescent="0.2">
      <c r="A103" s="252"/>
      <c r="B103" s="253"/>
      <c r="C103" s="254"/>
      <c r="D103" s="225"/>
      <c r="E103" s="225"/>
      <c r="F103" s="215" t="str">
        <f t="shared" ref="F103:F104" si="5">IF(D103&lt;&gt;"",ROUND((D103-E103),0),"")</f>
        <v/>
      </c>
      <c r="G103" s="69"/>
      <c r="I103" s="21" t="s">
        <v>97</v>
      </c>
      <c r="J103" s="40"/>
    </row>
    <row r="104" spans="1:19" x14ac:dyDescent="0.2">
      <c r="A104" s="252"/>
      <c r="B104" s="253"/>
      <c r="C104" s="254"/>
      <c r="D104" s="225"/>
      <c r="E104" s="225"/>
      <c r="F104" s="215" t="str">
        <f t="shared" si="5"/>
        <v/>
      </c>
      <c r="G104" s="91"/>
    </row>
    <row r="105" spans="1:19" x14ac:dyDescent="0.2">
      <c r="A105" s="112" t="s">
        <v>82</v>
      </c>
      <c r="B105" s="113"/>
      <c r="C105" s="113"/>
      <c r="D105" s="34"/>
      <c r="E105" s="34"/>
      <c r="F105" s="176">
        <f>ROUND(SUM(F102:F104),0)</f>
        <v>0</v>
      </c>
      <c r="G105" s="91"/>
    </row>
    <row r="106" spans="1:19" x14ac:dyDescent="0.2">
      <c r="A106" s="22" t="s">
        <v>92</v>
      </c>
      <c r="D106" s="18"/>
      <c r="E106" s="18"/>
      <c r="F106" s="18"/>
      <c r="G106" s="91"/>
    </row>
    <row r="107" spans="1:19" x14ac:dyDescent="0.2">
      <c r="A107" s="263"/>
      <c r="B107" s="263"/>
      <c r="C107" s="263"/>
      <c r="D107" s="263"/>
      <c r="E107" s="263"/>
      <c r="F107" s="263"/>
      <c r="G107" s="91"/>
      <c r="I107" s="21" t="s">
        <v>112</v>
      </c>
    </row>
    <row r="108" spans="1:19" x14ac:dyDescent="0.2">
      <c r="A108" s="273"/>
      <c r="B108" s="273"/>
      <c r="C108" s="273"/>
      <c r="D108" s="273"/>
      <c r="E108" s="273"/>
      <c r="F108" s="273"/>
      <c r="G108" s="91"/>
      <c r="I108" s="21" t="s">
        <v>111</v>
      </c>
    </row>
    <row r="109" spans="1:19" x14ac:dyDescent="0.2">
      <c r="A109" s="104" t="s">
        <v>10</v>
      </c>
      <c r="B109" s="105"/>
      <c r="C109" s="105"/>
      <c r="D109" s="106"/>
      <c r="E109" s="116"/>
      <c r="F109" s="115">
        <v>1000</v>
      </c>
      <c r="G109" s="69"/>
      <c r="I109" s="21" t="s">
        <v>83</v>
      </c>
      <c r="J109" s="15"/>
      <c r="M109" s="30"/>
    </row>
    <row r="110" spans="1:19" x14ac:dyDescent="0.2">
      <c r="A110" s="252" t="s">
        <v>72</v>
      </c>
      <c r="B110" s="253"/>
      <c r="C110" s="253"/>
      <c r="D110" s="253"/>
      <c r="E110" s="253"/>
      <c r="F110" s="225"/>
      <c r="G110" s="91"/>
      <c r="I110" s="21" t="s">
        <v>197</v>
      </c>
      <c r="M110" s="24"/>
    </row>
    <row r="111" spans="1:19" x14ac:dyDescent="0.2">
      <c r="A111" s="244" t="s">
        <v>74</v>
      </c>
      <c r="B111" s="245"/>
      <c r="C111" s="245"/>
      <c r="D111" s="245"/>
      <c r="E111" s="245"/>
      <c r="F111" s="225"/>
      <c r="G111" s="91"/>
      <c r="K111" s="28"/>
      <c r="L111" s="23"/>
      <c r="M111" s="24"/>
    </row>
    <row r="112" spans="1:19" ht="12.75" customHeight="1" x14ac:dyDescent="0.2">
      <c r="A112" s="244" t="s">
        <v>73</v>
      </c>
      <c r="B112" s="245"/>
      <c r="C112" s="245"/>
      <c r="D112" s="245"/>
      <c r="E112" s="245"/>
      <c r="F112" s="225"/>
      <c r="G112" s="91"/>
      <c r="I112" s="18" t="s">
        <v>166</v>
      </c>
      <c r="L112" s="23"/>
      <c r="M112" s="33"/>
    </row>
    <row r="113" spans="1:14" x14ac:dyDescent="0.2">
      <c r="A113" s="244" t="s">
        <v>141</v>
      </c>
      <c r="B113" s="245"/>
      <c r="C113" s="245"/>
      <c r="D113" s="245"/>
      <c r="E113" s="245"/>
      <c r="F113" s="225"/>
      <c r="G113" s="91"/>
      <c r="I113" s="21" t="s">
        <v>186</v>
      </c>
      <c r="L113" s="23"/>
      <c r="M113" s="33"/>
    </row>
    <row r="114" spans="1:14" x14ac:dyDescent="0.2">
      <c r="A114" s="244" t="s">
        <v>137</v>
      </c>
      <c r="B114" s="245"/>
      <c r="C114" s="245"/>
      <c r="D114" s="245"/>
      <c r="E114" s="245"/>
      <c r="F114" s="225"/>
      <c r="G114" s="91"/>
      <c r="K114" s="21"/>
    </row>
    <row r="115" spans="1:14" x14ac:dyDescent="0.2">
      <c r="A115" s="244" t="s">
        <v>138</v>
      </c>
      <c r="B115" s="245"/>
      <c r="C115" s="245"/>
      <c r="D115" s="245"/>
      <c r="E115" s="245"/>
      <c r="F115" s="225"/>
      <c r="G115" s="91"/>
      <c r="I115" s="21" t="s">
        <v>114</v>
      </c>
      <c r="L115" s="23"/>
      <c r="M115" s="33"/>
    </row>
    <row r="116" spans="1:14" x14ac:dyDescent="0.2">
      <c r="A116" s="244" t="s">
        <v>139</v>
      </c>
      <c r="B116" s="245"/>
      <c r="C116" s="245"/>
      <c r="D116" s="245"/>
      <c r="E116" s="246"/>
      <c r="F116" s="225"/>
      <c r="G116" s="91"/>
      <c r="I116" s="21" t="s">
        <v>113</v>
      </c>
      <c r="L116" s="23"/>
      <c r="M116" s="33"/>
    </row>
    <row r="117" spans="1:14" x14ac:dyDescent="0.2">
      <c r="A117" s="244" t="s">
        <v>140</v>
      </c>
      <c r="B117" s="245"/>
      <c r="C117" s="245"/>
      <c r="D117" s="245"/>
      <c r="E117" s="246"/>
      <c r="F117" s="225"/>
      <c r="G117" s="91"/>
      <c r="L117" s="23"/>
      <c r="M117" s="33"/>
    </row>
    <row r="118" spans="1:14" x14ac:dyDescent="0.2">
      <c r="A118" s="244" t="s">
        <v>142</v>
      </c>
      <c r="B118" s="245"/>
      <c r="C118" s="245"/>
      <c r="D118" s="245"/>
      <c r="E118" s="246"/>
      <c r="F118" s="225"/>
      <c r="G118" s="91"/>
      <c r="L118" s="23"/>
      <c r="M118" s="33"/>
    </row>
    <row r="119" spans="1:14" x14ac:dyDescent="0.2">
      <c r="A119" s="244"/>
      <c r="B119" s="245"/>
      <c r="C119" s="245"/>
      <c r="D119" s="245"/>
      <c r="E119" s="246"/>
      <c r="F119" s="226"/>
      <c r="G119" s="91"/>
    </row>
    <row r="120" spans="1:14" x14ac:dyDescent="0.2">
      <c r="A120" s="244"/>
      <c r="B120" s="245"/>
      <c r="C120" s="245"/>
      <c r="D120" s="245"/>
      <c r="E120" s="246"/>
      <c r="F120" s="227"/>
      <c r="G120" s="91"/>
      <c r="K120" s="21"/>
      <c r="L120" s="21"/>
      <c r="M120" s="21"/>
      <c r="N120" s="21"/>
    </row>
    <row r="121" spans="1:14" x14ac:dyDescent="0.2">
      <c r="A121" s="112" t="s">
        <v>57</v>
      </c>
      <c r="B121" s="113"/>
      <c r="C121" s="113"/>
      <c r="D121" s="34"/>
      <c r="E121" s="34"/>
      <c r="F121" s="176">
        <f>ROUND(SUM(F110:F120),0)</f>
        <v>0</v>
      </c>
      <c r="G121" s="91"/>
      <c r="I121" s="90" t="s">
        <v>152</v>
      </c>
      <c r="K121" s="21"/>
      <c r="L121" s="21"/>
      <c r="M121" s="21"/>
      <c r="N121" s="21"/>
    </row>
    <row r="122" spans="1:14" x14ac:dyDescent="0.2">
      <c r="A122" s="22" t="s">
        <v>90</v>
      </c>
      <c r="D122" s="18"/>
      <c r="E122" s="18"/>
      <c r="F122" s="18"/>
      <c r="G122" s="91"/>
      <c r="I122" s="90"/>
    </row>
    <row r="123" spans="1:14" x14ac:dyDescent="0.2">
      <c r="A123" s="293"/>
      <c r="B123" s="293"/>
      <c r="C123" s="293"/>
      <c r="D123" s="293"/>
      <c r="E123" s="293"/>
      <c r="F123" s="293"/>
      <c r="G123" s="91"/>
      <c r="I123" s="90"/>
    </row>
    <row r="124" spans="1:14" x14ac:dyDescent="0.2">
      <c r="A124" s="293"/>
      <c r="B124" s="293"/>
      <c r="C124" s="293"/>
      <c r="D124" s="293"/>
      <c r="E124" s="293"/>
      <c r="F124" s="293"/>
      <c r="G124" s="91"/>
      <c r="I124" s="90"/>
    </row>
    <row r="125" spans="1:14" x14ac:dyDescent="0.2">
      <c r="A125" s="107" t="s">
        <v>171</v>
      </c>
      <c r="B125" s="118"/>
      <c r="C125" s="118"/>
      <c r="D125" s="119"/>
      <c r="E125" s="9"/>
      <c r="F125" s="109">
        <v>1000</v>
      </c>
      <c r="G125" s="91"/>
      <c r="I125" s="40"/>
      <c r="J125" s="40"/>
    </row>
    <row r="126" spans="1:14" x14ac:dyDescent="0.2">
      <c r="A126" s="244"/>
      <c r="B126" s="245"/>
      <c r="C126" s="245"/>
      <c r="D126" s="245"/>
      <c r="E126" s="246"/>
      <c r="F126" s="35"/>
      <c r="G126" s="91"/>
      <c r="I126" s="45"/>
      <c r="J126" s="45"/>
    </row>
    <row r="127" spans="1:14" x14ac:dyDescent="0.2">
      <c r="A127" s="244"/>
      <c r="B127" s="245"/>
      <c r="C127" s="245"/>
      <c r="D127" s="245"/>
      <c r="E127" s="246"/>
      <c r="F127" s="117"/>
      <c r="G127" s="91"/>
    </row>
    <row r="128" spans="1:14" x14ac:dyDescent="0.2">
      <c r="A128" s="112" t="s">
        <v>96</v>
      </c>
      <c r="B128" s="113"/>
      <c r="C128" s="113"/>
      <c r="D128" s="34"/>
      <c r="E128" s="34"/>
      <c r="F128" s="176">
        <f>ROUND(SUM(F126:F127),0)</f>
        <v>0</v>
      </c>
      <c r="G128" s="91"/>
    </row>
    <row r="129" spans="1:17" x14ac:dyDescent="0.2">
      <c r="A129" s="22" t="s">
        <v>91</v>
      </c>
      <c r="B129" s="32"/>
      <c r="C129" s="32"/>
      <c r="D129" s="24"/>
      <c r="E129" s="24"/>
      <c r="F129" s="33"/>
      <c r="G129" s="91"/>
    </row>
    <row r="130" spans="1:17" x14ac:dyDescent="0.2">
      <c r="A130" s="292"/>
      <c r="B130" s="292"/>
      <c r="C130" s="292"/>
      <c r="D130" s="292"/>
      <c r="E130" s="292"/>
      <c r="F130" s="292"/>
      <c r="G130" s="91"/>
    </row>
    <row r="131" spans="1:17" x14ac:dyDescent="0.2">
      <c r="A131" s="292"/>
      <c r="B131" s="292"/>
      <c r="C131" s="292"/>
      <c r="D131" s="292"/>
      <c r="E131" s="292"/>
      <c r="F131" s="292"/>
      <c r="G131" s="91"/>
    </row>
    <row r="132" spans="1:17" x14ac:dyDescent="0.2">
      <c r="A132" s="104" t="s">
        <v>172</v>
      </c>
      <c r="B132" s="105"/>
      <c r="C132" s="105"/>
      <c r="D132" s="106"/>
      <c r="E132" s="116"/>
      <c r="F132" s="120"/>
      <c r="G132" s="91"/>
      <c r="I132" s="22" t="s">
        <v>173</v>
      </c>
    </row>
    <row r="133" spans="1:17" ht="25.5" x14ac:dyDescent="0.2">
      <c r="A133" s="104" t="s">
        <v>188</v>
      </c>
      <c r="B133" s="114"/>
      <c r="C133" s="106"/>
      <c r="D133" s="187" t="s">
        <v>159</v>
      </c>
      <c r="E133" s="234" t="s">
        <v>162</v>
      </c>
      <c r="F133" s="236">
        <v>1000</v>
      </c>
      <c r="G133" s="91"/>
      <c r="I133" t="s">
        <v>176</v>
      </c>
      <c r="J133" s="41"/>
    </row>
    <row r="134" spans="1:17" ht="12.75" customHeight="1" x14ac:dyDescent="0.2">
      <c r="A134" s="212" t="s">
        <v>163</v>
      </c>
      <c r="B134" s="213"/>
      <c r="C134" s="214"/>
      <c r="D134" s="235">
        <v>0</v>
      </c>
      <c r="E134" s="211">
        <f>IF(D134=0,0,F24)</f>
        <v>0</v>
      </c>
      <c r="F134" s="215">
        <f>IF(D134&lt;&gt;"",ROUND((D134*E134),0),0)</f>
        <v>0</v>
      </c>
      <c r="G134" s="91"/>
      <c r="I134" s="272" t="s">
        <v>190</v>
      </c>
      <c r="J134" s="272"/>
      <c r="K134" s="272"/>
      <c r="L134" s="272"/>
      <c r="M134" s="272"/>
      <c r="N134" s="272"/>
      <c r="O134" s="272"/>
      <c r="P134" s="272"/>
      <c r="Q134" s="272"/>
    </row>
    <row r="135" spans="1:17" ht="25.5" customHeight="1" x14ac:dyDescent="0.2">
      <c r="A135" s="104" t="s">
        <v>189</v>
      </c>
      <c r="B135" s="114"/>
      <c r="C135" s="106"/>
      <c r="D135" s="187" t="s">
        <v>159</v>
      </c>
      <c r="E135" s="234" t="s">
        <v>177</v>
      </c>
      <c r="F135" s="236">
        <v>1000</v>
      </c>
      <c r="G135" s="91"/>
      <c r="I135" s="272"/>
      <c r="J135" s="272"/>
      <c r="K135" s="272"/>
      <c r="L135" s="272"/>
      <c r="M135" s="272"/>
      <c r="N135" s="272"/>
      <c r="O135" s="272"/>
      <c r="P135" s="272"/>
      <c r="Q135" s="272"/>
    </row>
    <row r="136" spans="1:17" ht="27" customHeight="1" x14ac:dyDescent="0.2">
      <c r="A136" s="283" t="s">
        <v>175</v>
      </c>
      <c r="B136" s="284"/>
      <c r="C136" s="285"/>
      <c r="D136" s="208">
        <v>0</v>
      </c>
      <c r="E136" s="211">
        <f>IF(D136=0,0,+F29-F25)</f>
        <v>0</v>
      </c>
      <c r="F136" s="211">
        <f>IF(D136&lt;&gt;"",ROUND((D136*E136),0),0)</f>
        <v>0</v>
      </c>
      <c r="G136" s="91"/>
      <c r="I136" s="272"/>
      <c r="J136" s="272"/>
      <c r="K136" s="272"/>
      <c r="L136" s="272"/>
      <c r="M136" s="272"/>
      <c r="N136" s="272"/>
      <c r="O136" s="272"/>
      <c r="P136" s="272"/>
      <c r="Q136" s="272"/>
    </row>
    <row r="137" spans="1:17" x14ac:dyDescent="0.2">
      <c r="A137" s="294" t="s">
        <v>126</v>
      </c>
      <c r="B137" s="295"/>
      <c r="C137" s="295"/>
      <c r="D137" s="295"/>
      <c r="E137" s="295"/>
      <c r="F137" s="296"/>
      <c r="G137" s="91"/>
      <c r="I137" s="272"/>
      <c r="J137" s="272"/>
      <c r="K137" s="272"/>
      <c r="L137" s="272"/>
      <c r="M137" s="272"/>
      <c r="N137" s="272"/>
      <c r="O137" s="272"/>
      <c r="P137" s="272"/>
      <c r="Q137" s="272"/>
    </row>
    <row r="138" spans="1:17" x14ac:dyDescent="0.2">
      <c r="A138" s="288"/>
      <c r="B138" s="263"/>
      <c r="C138" s="263"/>
      <c r="D138" s="263"/>
      <c r="E138" s="263"/>
      <c r="F138" s="289"/>
      <c r="G138" s="91"/>
      <c r="I138" s="272"/>
      <c r="J138" s="272"/>
      <c r="K138" s="272"/>
      <c r="L138" s="272"/>
      <c r="M138" s="272"/>
      <c r="N138" s="272"/>
      <c r="O138" s="272"/>
      <c r="P138" s="272"/>
      <c r="Q138" s="272"/>
    </row>
    <row r="139" spans="1:17" x14ac:dyDescent="0.2">
      <c r="A139" s="288"/>
      <c r="B139" s="263"/>
      <c r="C139" s="263"/>
      <c r="D139" s="263"/>
      <c r="E139" s="263"/>
      <c r="F139" s="289"/>
      <c r="G139" s="91"/>
      <c r="J139" s="228"/>
      <c r="K139" s="228"/>
      <c r="L139" s="228"/>
      <c r="M139" s="228"/>
      <c r="N139" s="228"/>
      <c r="O139" s="228"/>
      <c r="P139" s="228"/>
      <c r="Q139" s="228"/>
    </row>
    <row r="140" spans="1:17" x14ac:dyDescent="0.2">
      <c r="A140" s="288"/>
      <c r="B140" s="263"/>
      <c r="C140" s="263"/>
      <c r="D140" s="263"/>
      <c r="E140" s="263"/>
      <c r="F140" s="289"/>
      <c r="G140" s="91"/>
      <c r="I140" t="s">
        <v>170</v>
      </c>
      <c r="J140" s="41"/>
    </row>
    <row r="141" spans="1:17" x14ac:dyDescent="0.2">
      <c r="A141" s="288"/>
      <c r="B141" s="263"/>
      <c r="C141" s="263"/>
      <c r="D141" s="263"/>
      <c r="E141" s="263"/>
      <c r="F141" s="289"/>
      <c r="G141" s="91"/>
      <c r="I141" t="s">
        <v>154</v>
      </c>
    </row>
    <row r="142" spans="1:17" x14ac:dyDescent="0.2">
      <c r="A142" s="290"/>
      <c r="B142" s="273"/>
      <c r="C142" s="273"/>
      <c r="D142" s="273"/>
      <c r="E142" s="273"/>
      <c r="F142" s="291"/>
      <c r="G142" s="91"/>
      <c r="J142" s="45"/>
    </row>
    <row r="143" spans="1:17" x14ac:dyDescent="0.2">
      <c r="A143" s="184" t="s">
        <v>107</v>
      </c>
      <c r="B143" s="184"/>
      <c r="C143" s="184"/>
      <c r="D143" s="184"/>
      <c r="E143" s="184"/>
      <c r="F143" s="184"/>
      <c r="G143" s="91"/>
    </row>
    <row r="144" spans="1:17" ht="27" customHeight="1" x14ac:dyDescent="0.2">
      <c r="A144" s="286" t="s">
        <v>116</v>
      </c>
      <c r="B144" s="287"/>
      <c r="C144" s="287"/>
      <c r="D144" s="287"/>
      <c r="E144" s="287"/>
      <c r="F144" s="287"/>
      <c r="G144" s="91"/>
      <c r="I144" s="90" t="s">
        <v>110</v>
      </c>
    </row>
    <row r="145" spans="1:14" ht="36" x14ac:dyDescent="0.2">
      <c r="A145" s="140" t="s">
        <v>94</v>
      </c>
      <c r="B145" s="141" t="s">
        <v>99</v>
      </c>
      <c r="C145" s="142" t="s">
        <v>117</v>
      </c>
      <c r="D145" s="142" t="s">
        <v>118</v>
      </c>
      <c r="E145" s="142" t="s">
        <v>89</v>
      </c>
      <c r="F145" s="143" t="s">
        <v>88</v>
      </c>
      <c r="G145" s="91"/>
      <c r="I145" s="90" t="s">
        <v>115</v>
      </c>
    </row>
    <row r="146" spans="1:14" x14ac:dyDescent="0.2">
      <c r="A146" s="144"/>
      <c r="B146" s="145"/>
      <c r="C146" s="146">
        <v>1000</v>
      </c>
      <c r="D146" s="146">
        <v>1000</v>
      </c>
      <c r="E146" s="146">
        <v>1000</v>
      </c>
      <c r="F146" s="147">
        <v>1000</v>
      </c>
      <c r="G146" s="91"/>
    </row>
    <row r="147" spans="1:14" x14ac:dyDescent="0.2">
      <c r="A147" s="229" t="s">
        <v>12</v>
      </c>
      <c r="B147" s="148">
        <f>+F147-C147-D147-E147</f>
        <v>0</v>
      </c>
      <c r="C147" s="132"/>
      <c r="D147" s="133"/>
      <c r="E147" s="148">
        <f>+F147-C147-D147</f>
        <v>0</v>
      </c>
      <c r="F147" s="182">
        <f>+F24</f>
        <v>0</v>
      </c>
      <c r="G147" s="91"/>
      <c r="I147" s="21" t="s">
        <v>106</v>
      </c>
    </row>
    <row r="148" spans="1:14" x14ac:dyDescent="0.2">
      <c r="A148" s="230" t="s">
        <v>56</v>
      </c>
      <c r="B148" s="148">
        <f>+F148-C148-D148-E148</f>
        <v>0</v>
      </c>
      <c r="C148" s="132"/>
      <c r="D148" s="133"/>
      <c r="E148" s="148">
        <f t="shared" ref="E148:E151" si="6">+F148-C148-D148</f>
        <v>0</v>
      </c>
      <c r="F148" s="182">
        <f>+F25</f>
        <v>0</v>
      </c>
      <c r="G148" s="91"/>
    </row>
    <row r="149" spans="1:14" x14ac:dyDescent="0.2">
      <c r="A149" s="230" t="s">
        <v>82</v>
      </c>
      <c r="B149" s="148">
        <f t="shared" ref="B149:B151" si="7">+F149-C149-D149-E149</f>
        <v>0</v>
      </c>
      <c r="C149" s="132"/>
      <c r="D149" s="133"/>
      <c r="E149" s="148">
        <f t="shared" si="6"/>
        <v>0</v>
      </c>
      <c r="F149" s="182">
        <f>+F26</f>
        <v>0</v>
      </c>
      <c r="G149" s="91"/>
    </row>
    <row r="150" spans="1:14" x14ac:dyDescent="0.2">
      <c r="A150" s="231" t="s">
        <v>57</v>
      </c>
      <c r="B150" s="148">
        <f t="shared" ref="B150" si="8">+F150-C150-D150-E150</f>
        <v>0</v>
      </c>
      <c r="C150" s="132"/>
      <c r="D150" s="133"/>
      <c r="E150" s="148">
        <f t="shared" ref="E150" si="9">+F150-C150-D150</f>
        <v>0</v>
      </c>
      <c r="F150" s="182">
        <f>+F27</f>
        <v>0</v>
      </c>
      <c r="G150" s="91"/>
    </row>
    <row r="151" spans="1:14" x14ac:dyDescent="0.2">
      <c r="A151" s="231" t="s">
        <v>9</v>
      </c>
      <c r="B151" s="148">
        <f t="shared" si="7"/>
        <v>0</v>
      </c>
      <c r="C151" s="132"/>
      <c r="D151" s="133"/>
      <c r="E151" s="148">
        <f t="shared" si="6"/>
        <v>0</v>
      </c>
      <c r="F151" s="182">
        <f>+F28</f>
        <v>0</v>
      </c>
      <c r="G151" s="91"/>
    </row>
    <row r="152" spans="1:14" x14ac:dyDescent="0.2">
      <c r="A152" s="232" t="s">
        <v>98</v>
      </c>
      <c r="B152" s="148">
        <f>+F152-C152-D152-E152</f>
        <v>0</v>
      </c>
      <c r="C152" s="149">
        <f t="shared" ref="C152:F152" si="10">SUM(C147:C151)</f>
        <v>0</v>
      </c>
      <c r="D152" s="149">
        <f t="shared" si="10"/>
        <v>0</v>
      </c>
      <c r="E152" s="149">
        <f t="shared" si="10"/>
        <v>0</v>
      </c>
      <c r="F152" s="185">
        <f t="shared" si="10"/>
        <v>0</v>
      </c>
      <c r="G152" s="91"/>
    </row>
    <row r="153" spans="1:14" x14ac:dyDescent="0.2">
      <c r="A153" s="233" t="s">
        <v>167</v>
      </c>
      <c r="B153" s="148">
        <f t="shared" ref="B153" si="11">+F153-C153-D153-E153</f>
        <v>0</v>
      </c>
      <c r="C153" s="132"/>
      <c r="D153" s="133"/>
      <c r="E153" s="148">
        <f>+F153-C153-D153</f>
        <v>0</v>
      </c>
      <c r="F153" s="182">
        <f>+F30</f>
        <v>0</v>
      </c>
      <c r="G153" s="91"/>
      <c r="J153" s="24"/>
      <c r="K153" s="24"/>
      <c r="L153" s="24"/>
      <c r="M153" s="24"/>
      <c r="N153" s="24"/>
    </row>
    <row r="154" spans="1:14" x14ac:dyDescent="0.2">
      <c r="A154" s="232" t="s">
        <v>13</v>
      </c>
      <c r="B154" s="148">
        <f>+F154-C154-D154-E154</f>
        <v>0</v>
      </c>
      <c r="C154" s="149">
        <f>+C152+C153</f>
        <v>0</v>
      </c>
      <c r="D154" s="149">
        <f t="shared" ref="D154:F154" si="12">+D152+D153</f>
        <v>0</v>
      </c>
      <c r="E154" s="149">
        <f t="shared" si="12"/>
        <v>0</v>
      </c>
      <c r="F154" s="185">
        <f t="shared" si="12"/>
        <v>0</v>
      </c>
      <c r="G154" s="91"/>
    </row>
    <row r="155" spans="1:14" x14ac:dyDescent="0.2">
      <c r="A155" s="232" t="s">
        <v>1</v>
      </c>
      <c r="B155" s="148">
        <f>+F155-C155-D155-E155</f>
        <v>0</v>
      </c>
      <c r="C155" s="149">
        <f>+C154</f>
        <v>0</v>
      </c>
      <c r="D155" s="149">
        <f>+D154</f>
        <v>0</v>
      </c>
      <c r="E155" s="149">
        <f>+E154</f>
        <v>0</v>
      </c>
      <c r="F155" s="185">
        <f>+F154</f>
        <v>0</v>
      </c>
      <c r="G155" s="91"/>
      <c r="I155" s="22"/>
    </row>
    <row r="156" spans="1:14" ht="6.75" customHeight="1" x14ac:dyDescent="0.2">
      <c r="A156" s="134"/>
      <c r="B156" s="135"/>
      <c r="C156" s="136"/>
      <c r="D156" s="136"/>
      <c r="E156" s="136"/>
      <c r="F156" s="131"/>
      <c r="G156" s="91"/>
    </row>
    <row r="157" spans="1:14" x14ac:dyDescent="0.2">
      <c r="A157" s="137" t="s">
        <v>4</v>
      </c>
      <c r="B157" s="138"/>
      <c r="C157" s="139"/>
      <c r="D157" s="139"/>
      <c r="E157" s="139">
        <f>+E155-F36</f>
        <v>0</v>
      </c>
      <c r="F157" s="139">
        <f>+F155-F31</f>
        <v>0</v>
      </c>
      <c r="G157" s="91"/>
      <c r="I157" s="21" t="s">
        <v>105</v>
      </c>
    </row>
    <row r="158" spans="1:14" x14ac:dyDescent="0.2">
      <c r="B158" s="121"/>
      <c r="C158" s="122"/>
      <c r="D158" s="122"/>
      <c r="E158" s="122"/>
      <c r="F158" s="123"/>
      <c r="G158" s="91"/>
      <c r="I158" s="183" t="s">
        <v>104</v>
      </c>
    </row>
    <row r="159" spans="1:14" x14ac:dyDescent="0.2">
      <c r="A159" s="22" t="s">
        <v>130</v>
      </c>
      <c r="B159" s="89"/>
      <c r="C159" s="124"/>
      <c r="D159" s="124"/>
      <c r="E159" s="124"/>
      <c r="F159" s="125"/>
      <c r="G159" s="91"/>
      <c r="I159" s="183" t="s">
        <v>108</v>
      </c>
    </row>
    <row r="160" spans="1:14" x14ac:dyDescent="0.2">
      <c r="A160" s="272"/>
      <c r="B160" s="272"/>
      <c r="C160" s="272"/>
      <c r="D160" s="272"/>
      <c r="E160" s="272"/>
      <c r="F160" s="272"/>
      <c r="G160" s="91"/>
      <c r="I160" s="22" t="s">
        <v>131</v>
      </c>
    </row>
    <row r="161" spans="1:9" x14ac:dyDescent="0.2">
      <c r="A161" s="272"/>
      <c r="B161" s="272"/>
      <c r="C161" s="272"/>
      <c r="D161" s="272"/>
      <c r="E161" s="272"/>
      <c r="F161" s="272"/>
      <c r="G161" s="91"/>
      <c r="I161" s="90" t="s">
        <v>152</v>
      </c>
    </row>
    <row r="162" spans="1:9" ht="6" customHeight="1" thickBot="1" x14ac:dyDescent="0.25">
      <c r="A162" s="25"/>
      <c r="B162" s="25"/>
      <c r="C162" s="25"/>
      <c r="D162" s="26"/>
      <c r="E162" s="26"/>
      <c r="F162" s="26"/>
      <c r="G162" s="91"/>
    </row>
    <row r="163" spans="1:9" x14ac:dyDescent="0.2">
      <c r="G163" s="1"/>
      <c r="I163" s="18"/>
    </row>
  </sheetData>
  <sheetProtection formatCells="0" formatRows="0" insertRows="0"/>
  <mergeCells count="89">
    <mergeCell ref="I134:Q138"/>
    <mergeCell ref="A138:F142"/>
    <mergeCell ref="A160:F161"/>
    <mergeCell ref="A107:F108"/>
    <mergeCell ref="A98:F100"/>
    <mergeCell ref="A130:F131"/>
    <mergeCell ref="A123:F124"/>
    <mergeCell ref="A110:E110"/>
    <mergeCell ref="A111:E111"/>
    <mergeCell ref="A112:E112"/>
    <mergeCell ref="A113:E113"/>
    <mergeCell ref="A114:E114"/>
    <mergeCell ref="A115:E115"/>
    <mergeCell ref="A119:E119"/>
    <mergeCell ref="A120:E120"/>
    <mergeCell ref="A137:F137"/>
    <mergeCell ref="A126:E126"/>
    <mergeCell ref="A127:E127"/>
    <mergeCell ref="A118:E118"/>
    <mergeCell ref="A136:C136"/>
    <mergeCell ref="A144:F144"/>
    <mergeCell ref="B4:F4"/>
    <mergeCell ref="B5:F5"/>
    <mergeCell ref="I5:L5"/>
    <mergeCell ref="D11:E11"/>
    <mergeCell ref="A10:A11"/>
    <mergeCell ref="B10:C10"/>
    <mergeCell ref="D10:E10"/>
    <mergeCell ref="F10:F11"/>
    <mergeCell ref="B11:C11"/>
    <mergeCell ref="I10:L10"/>
    <mergeCell ref="L89:L90"/>
    <mergeCell ref="A116:E116"/>
    <mergeCell ref="A92:C92"/>
    <mergeCell ref="K89:K90"/>
    <mergeCell ref="B14:C14"/>
    <mergeCell ref="A94:C94"/>
    <mergeCell ref="A95:C95"/>
    <mergeCell ref="A102:C102"/>
    <mergeCell ref="A103:C103"/>
    <mergeCell ref="A59:F59"/>
    <mergeCell ref="A74:F74"/>
    <mergeCell ref="A85:F85"/>
    <mergeCell ref="A86:F88"/>
    <mergeCell ref="I70:K71"/>
    <mergeCell ref="A30:C30"/>
    <mergeCell ref="A34:A35"/>
    <mergeCell ref="B12:C12"/>
    <mergeCell ref="D12:E12"/>
    <mergeCell ref="B13:C13"/>
    <mergeCell ref="D13:E13"/>
    <mergeCell ref="I59:J59"/>
    <mergeCell ref="I53:J53"/>
    <mergeCell ref="I57:J57"/>
    <mergeCell ref="B15:C15"/>
    <mergeCell ref="D15:E15"/>
    <mergeCell ref="B16:C16"/>
    <mergeCell ref="D16:E16"/>
    <mergeCell ref="B17:C17"/>
    <mergeCell ref="D14:E14"/>
    <mergeCell ref="A53:F57"/>
    <mergeCell ref="D17:E17"/>
    <mergeCell ref="C26:D26"/>
    <mergeCell ref="A63:D63"/>
    <mergeCell ref="A64:D64"/>
    <mergeCell ref="A66:D66"/>
    <mergeCell ref="A65:D65"/>
    <mergeCell ref="A21:A22"/>
    <mergeCell ref="A39:B39"/>
    <mergeCell ref="A40:B40"/>
    <mergeCell ref="A42:B42"/>
    <mergeCell ref="A43:B43"/>
    <mergeCell ref="A52:F52"/>
    <mergeCell ref="I85:P86"/>
    <mergeCell ref="A117:E117"/>
    <mergeCell ref="A62:D62"/>
    <mergeCell ref="B77:C77"/>
    <mergeCell ref="B76:C76"/>
    <mergeCell ref="B78:C78"/>
    <mergeCell ref="B79:C79"/>
    <mergeCell ref="B80:C80"/>
    <mergeCell ref="B81:C81"/>
    <mergeCell ref="B82:C82"/>
    <mergeCell ref="B83:C83"/>
    <mergeCell ref="A93:C93"/>
    <mergeCell ref="D89:D90"/>
    <mergeCell ref="E89:E90"/>
    <mergeCell ref="A91:C91"/>
    <mergeCell ref="A104:C104"/>
  </mergeCells>
  <conditionalFormatting sqref="E46:G47">
    <cfRule type="cellIs" dxfId="4" priority="9" operator="notEqual">
      <formula>0</formula>
    </cfRule>
  </conditionalFormatting>
  <conditionalFormatting sqref="F70">
    <cfRule type="cellIs" dxfId="3" priority="1" operator="notEqual">
      <formula>0</formula>
    </cfRule>
    <cfRule type="cellIs" priority="2" operator="notEqual">
      <formula>0</formula>
    </cfRule>
    <cfRule type="cellIs" priority="3" operator="greaterThan">
      <formula>0</formula>
    </cfRule>
    <cfRule type="aboveAverage" dxfId="2" priority="4"/>
  </conditionalFormatting>
  <conditionalFormatting sqref="G71">
    <cfRule type="cellIs" dxfId="1" priority="5" operator="notEqual">
      <formula>0</formula>
    </cfRule>
    <cfRule type="cellIs" priority="6" operator="notEqual">
      <formula>0</formula>
    </cfRule>
    <cfRule type="cellIs" priority="7" operator="greaterThan">
      <formula>0</formula>
    </cfRule>
    <cfRule type="aboveAverage" dxfId="0" priority="8"/>
  </conditionalFormatting>
  <dataValidations count="8">
    <dataValidation type="textLength" allowBlank="1" showInputMessage="1" showErrorMessage="1" sqref="K18" xr:uid="{33AC2DC4-5DEA-4D35-B29A-1E8442779B41}">
      <formula1>10000</formula1>
      <formula2>500000</formula2>
    </dataValidation>
    <dataValidation type="textLength" allowBlank="1" showInputMessage="1" showErrorMessage="1" sqref="F12:G17 B17:E17 F84 F102:F105 G29 G24 E39:G40 E42:G44 E46:G47 G71 G26 F68 F96 F121 F128 F70 G31 E157 E153:F153 F147:F150 C152:F152 E147:E151 F25:F27" xr:uid="{F82C7934-D8CB-407A-BFC5-E989DA9962BC}">
      <formula1>10000</formula1>
      <formula2>50000</formula2>
    </dataValidation>
    <dataValidation type="decimal" operator="greaterThanOrEqual" allowBlank="1" showInputMessage="1" showErrorMessage="1" sqref="C42:D43 G27:G28 C39:D40 D77:E83" xr:uid="{78592EA6-40FF-4C26-BE38-5D82E4958F32}">
      <formula1>0</formula1>
    </dataValidation>
    <dataValidation type="decimal" allowBlank="1" showInputMessage="1" showErrorMessage="1" sqref="F30" xr:uid="{06E60780-60C6-4349-B428-3AAA73888676}">
      <formula1>0</formula1>
      <formula2>10000000</formula2>
    </dataValidation>
    <dataValidation type="textLength" errorStyle="warning" allowBlank="1" showInputMessage="1" showErrorMessage="1" sqref="F31 C154:F155 F24 F134 F28 F151 F136" xr:uid="{CF5943CC-34F9-411C-A9C6-4D5E39573CF2}">
      <formula1>10000</formula1>
      <formula2>50000</formula2>
    </dataValidation>
    <dataValidation type="textLength" errorStyle="information" allowBlank="1" showInputMessage="1" showErrorMessage="1" sqref="F29" xr:uid="{517C4C03-4020-4CF8-B387-B69EB4827F0F}">
      <formula1>10000</formula1>
      <formula2>50000</formula2>
    </dataValidation>
    <dataValidation type="textLength" allowBlank="1" showInputMessage="1" showErrorMessage="1" sqref="B147:B155" xr:uid="{A7B1CC90-5D5A-40A1-9679-8B61EE8B2FDC}">
      <formula1>10000</formula1>
      <formula2>100000</formula2>
    </dataValidation>
    <dataValidation operator="greaterThanOrEqual" allowBlank="1" showInputMessage="1" showErrorMessage="1" sqref="B77:C83" xr:uid="{AF0C5A9A-6123-4A0B-8FAD-759D0489EFA7}"/>
  </dataValidations>
  <printOptions horizontalCentered="1"/>
  <pageMargins left="0.25" right="0.25" top="0.75" bottom="0.75" header="0.3" footer="0.3"/>
  <pageSetup paperSize="9" fitToHeight="0" orientation="portrait" r:id="rId1"/>
  <headerFooter>
    <oddFooter>&amp;R2025 - Del 3, side &amp;P</oddFooter>
  </headerFooter>
  <rowBreaks count="3" manualBreakCount="3">
    <brk id="49" max="16383" man="1"/>
    <brk id="100" max="5" man="1"/>
    <brk id="142" max="5" man="1"/>
  </rowBreaks>
  <colBreaks count="1" manualBreakCount="1">
    <brk id="7" max="169" man="1"/>
  </colBreaks>
  <ignoredErrors>
    <ignoredError sqref="F22 B11 D11 F35" numberStoredAsText="1"/>
    <ignoredError sqref="B151 B156:F157 M91:M95 M97 B152:B154 F25:F26 B149 B155 B147 D147:F147 B148 D148:F148 D149:F149 D151:E151" unlockedFormula="1"/>
    <ignoredError sqref="F68 F128 F121" formulaRange="1"/>
    <ignoredError sqref="C152:D152 D153" formulaRange="1" unlockedFormula="1"/>
    <ignoredError sqref="E152:F153" formula="1" formulaRange="1"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ws_data_out1"/>
  <dimension ref="A1:AE25"/>
  <sheetViews>
    <sheetView showGridLines="0" zoomScale="85" zoomScaleNormal="85" zoomScalePageLayoutView="85" workbookViewId="0">
      <selection activeCell="A2" sqref="A2"/>
    </sheetView>
  </sheetViews>
  <sheetFormatPr defaultColWidth="8.85546875" defaultRowHeight="12.75" x14ac:dyDescent="0.2"/>
  <cols>
    <col min="1" max="1" width="6.85546875" bestFit="1" customWidth="1"/>
    <col min="2" max="4" width="6.85546875" customWidth="1"/>
    <col min="5" max="5" width="8.42578125" bestFit="1" customWidth="1"/>
    <col min="6" max="8" width="8.42578125" customWidth="1"/>
    <col min="9" max="9" width="10.28515625" bestFit="1" customWidth="1"/>
    <col min="10" max="10" width="14.42578125" bestFit="1" customWidth="1"/>
    <col min="11" max="11" width="10.28515625" bestFit="1" customWidth="1"/>
    <col min="12" max="13" width="14.7109375" customWidth="1"/>
    <col min="14" max="15" width="10.28515625" customWidth="1"/>
    <col min="16" max="16" width="14.7109375" bestFit="1" customWidth="1"/>
    <col min="17" max="19" width="13.140625" bestFit="1" customWidth="1"/>
    <col min="20" max="21" width="13.42578125" bestFit="1" customWidth="1"/>
    <col min="22" max="24" width="20.42578125" bestFit="1" customWidth="1"/>
    <col min="25" max="26" width="20.85546875" bestFit="1" customWidth="1"/>
    <col min="27" max="27" width="20.85546875" customWidth="1"/>
    <col min="28" max="28" width="14.140625" bestFit="1" customWidth="1"/>
    <col min="29" max="29" width="10.85546875" bestFit="1" customWidth="1"/>
    <col min="30" max="30" width="10.28515625" bestFit="1" customWidth="1"/>
    <col min="31" max="31" width="11.140625" bestFit="1" customWidth="1"/>
  </cols>
  <sheetData>
    <row r="1" spans="1:31" x14ac:dyDescent="0.2">
      <c r="A1" s="13" t="s">
        <v>14</v>
      </c>
      <c r="B1" s="13" t="s">
        <v>39</v>
      </c>
      <c r="C1" s="13" t="s">
        <v>40</v>
      </c>
      <c r="D1" s="13" t="s">
        <v>41</v>
      </c>
      <c r="E1" s="13" t="s">
        <v>30</v>
      </c>
      <c r="F1" s="13" t="s">
        <v>64</v>
      </c>
      <c r="G1" s="13" t="s">
        <v>65</v>
      </c>
      <c r="H1" s="13" t="s">
        <v>66</v>
      </c>
      <c r="I1" s="13" t="s">
        <v>198</v>
      </c>
      <c r="J1" s="13" t="s">
        <v>199</v>
      </c>
      <c r="K1" s="13" t="s">
        <v>200</v>
      </c>
      <c r="L1" s="13" t="s">
        <v>201</v>
      </c>
      <c r="M1" s="13" t="s">
        <v>202</v>
      </c>
      <c r="N1" s="13" t="s">
        <v>203</v>
      </c>
      <c r="O1" s="13" t="s">
        <v>67</v>
      </c>
      <c r="P1" s="13" t="s">
        <v>15</v>
      </c>
      <c r="Q1" s="13" t="s">
        <v>16</v>
      </c>
      <c r="R1" s="13" t="s">
        <v>17</v>
      </c>
      <c r="S1" s="13" t="s">
        <v>18</v>
      </c>
      <c r="T1" s="13" t="s">
        <v>19</v>
      </c>
      <c r="U1" s="13" t="s">
        <v>20</v>
      </c>
      <c r="V1" s="13" t="s">
        <v>21</v>
      </c>
      <c r="W1" s="13" t="s">
        <v>22</v>
      </c>
      <c r="X1" s="13" t="s">
        <v>23</v>
      </c>
      <c r="Y1" s="13" t="s">
        <v>24</v>
      </c>
      <c r="Z1" s="13" t="s">
        <v>25</v>
      </c>
      <c r="AA1" s="13" t="s">
        <v>38</v>
      </c>
      <c r="AB1" s="13" t="s">
        <v>31</v>
      </c>
      <c r="AC1" s="13" t="s">
        <v>26</v>
      </c>
      <c r="AD1" s="13" t="s">
        <v>27</v>
      </c>
      <c r="AE1" s="13" t="s">
        <v>28</v>
      </c>
    </row>
    <row r="2" spans="1:31" x14ac:dyDescent="0.2">
      <c r="A2" s="13" t="str">
        <f>IF('punkt 3 - Projektøkonomi'!$B$2="","",'punkt 3 - Projektøkonomi'!$B$2)</f>
        <v/>
      </c>
      <c r="B2" s="13">
        <f>IF('punkt 3 - Projektøkonomi'!$B$17="","",'punkt 3 - Projektøkonomi'!$B$17)</f>
        <v>0</v>
      </c>
      <c r="C2" s="13">
        <f>IF('punkt 3 - Projektøkonomi'!$D$17="","",'punkt 3 - Projektøkonomi'!$D$17)</f>
        <v>0</v>
      </c>
      <c r="D2" s="13" t="str">
        <f>IF('punkt 3 - Projektøkonomi'!$F$17="","",'punkt 3 - Projektøkonomi'!$F$17)</f>
        <v/>
      </c>
      <c r="E2" s="13">
        <f>IF('punkt 3 - Projektøkonomi'!$F$24="","",'punkt 3 - Projektøkonomi'!$F$24)</f>
        <v>0</v>
      </c>
      <c r="F2" s="13">
        <f>IF('punkt 3 - Projektøkonomi'!$F$25="","",'punkt 3 - Projektøkonomi'!$F$25)</f>
        <v>0</v>
      </c>
      <c r="G2" s="13">
        <f>IF('punkt 3 - Projektøkonomi'!$F$26="","",'punkt 3 - Projektøkonomi'!$F$26)</f>
        <v>0</v>
      </c>
      <c r="H2" s="13">
        <f>IF('punkt 3 - Projektøkonomi'!$F$27="","",'punkt 3 - Projektøkonomi'!$F$27)</f>
        <v>0</v>
      </c>
      <c r="I2" s="13">
        <f>IF('punkt 3 - Projektøkonomi'!$F$30="","",'punkt 3 - Projektøkonomi'!$F$30)</f>
        <v>0</v>
      </c>
      <c r="J2" s="13">
        <f>IF('punkt 3 - Projektøkonomi'!$D$134="","",'punkt 3 - Projektøkonomi'!$D$134)</f>
        <v>0</v>
      </c>
      <c r="K2" s="13">
        <f>IF('punkt 3 - Projektøkonomi'!$F$134="","",'punkt 3 - Projektøkonomi'!$F$134)</f>
        <v>0</v>
      </c>
      <c r="L2" s="13">
        <f>IF('punkt 3 - Projektøkonomi'!$D$136="","",'punkt 3 - Projektøkonomi'!$D$136)</f>
        <v>0</v>
      </c>
      <c r="M2" s="13">
        <f>IF('punkt 3 - Projektøkonomi'!$F$136="","",'punkt 3 - Projektøkonomi'!$F$136)</f>
        <v>0</v>
      </c>
      <c r="N2" s="13">
        <f>IF('punkt 3 - Projektøkonomi'!$F$29="","",'punkt 3 - Projektøkonomi'!$F$29)</f>
        <v>0</v>
      </c>
      <c r="O2" s="13">
        <f>IF('punkt 3 - Projektøkonomi'!$F$28="","",'punkt 3 - Projektøkonomi'!$F$28)</f>
        <v>0</v>
      </c>
      <c r="P2" s="13">
        <f>IF('punkt 3 - Projektøkonomi'!$F$31="","",'punkt 3 - Projektøkonomi'!$F$31)</f>
        <v>0</v>
      </c>
      <c r="Q2" s="13" t="str">
        <f>IF('punkt 3 - Projektøkonomi'!$A$39="","",'punkt 3 - Projektøkonomi'!$A$39)</f>
        <v/>
      </c>
      <c r="R2" s="13" t="str">
        <f>IF('punkt 3 - Projektøkonomi'!$A$40="","",'punkt 3 - Projektøkonomi'!$A$40)</f>
        <v/>
      </c>
      <c r="S2" s="13" t="str">
        <f>IF(S1=S1,"","")</f>
        <v/>
      </c>
      <c r="T2" s="13" t="str">
        <f>IF('punkt 3 - Projektøkonomi'!$A$42="","",'punkt 3 - Projektøkonomi'!$A$42)</f>
        <v/>
      </c>
      <c r="U2" s="13" t="str">
        <f>IF('punkt 3 - Projektøkonomi'!$A$43="","",'punkt 3 - Projektøkonomi'!$A$43)</f>
        <v/>
      </c>
      <c r="V2" s="13" t="str">
        <f>IF('punkt 3 - Projektøkonomi'!$D$39="","",'punkt 3 - Projektøkonomi'!$D$39)</f>
        <v/>
      </c>
      <c r="W2" s="13" t="str">
        <f>IF('punkt 3 - Projektøkonomi'!$D$40="","",'punkt 3 - Projektøkonomi'!$D$40)</f>
        <v/>
      </c>
      <c r="X2" s="13" t="str">
        <f>IF(X1=X1,"","")</f>
        <v/>
      </c>
      <c r="Y2" s="13" t="str">
        <f>IF('punkt 3 - Projektøkonomi'!$D$42="","",'punkt 3 - Projektøkonomi'!$D$42)</f>
        <v/>
      </c>
      <c r="Z2" s="13" t="str">
        <f>IF('punkt 3 - Projektøkonomi'!$D$43="","",'punkt 3 - Projektøkonomi'!$D$43)</f>
        <v/>
      </c>
      <c r="AA2" s="13" t="str">
        <f>IF('punkt 3 - Projektøkonomi'!$E$36="","",'punkt 3 - Projektøkonomi'!$E$36)</f>
        <v/>
      </c>
      <c r="AB2" s="13" t="str">
        <f>IF('punkt 3 - Projektøkonomi'!$F$36="","",'punkt 3 - Projektøkonomi'!$F$36)</f>
        <v/>
      </c>
      <c r="AC2" s="13" t="str">
        <f>IF('punkt 3 - Projektøkonomi'!$F$37="","",'punkt 3 - Projektøkonomi'!$F$37)</f>
        <v/>
      </c>
      <c r="AD2" s="13">
        <f>IF('punkt 3 - Projektøkonomi'!$F$44="","",'punkt 3 - Projektøkonomi'!$F$44)</f>
        <v>0</v>
      </c>
      <c r="AE2" s="13" t="str">
        <f>IF('punkt 3 - Projektøkonomi'!$F$49="","",'punkt 3 - Projektøkonomi'!$F$49)</f>
        <v/>
      </c>
    </row>
    <row r="3" spans="1:31" x14ac:dyDescent="0.2">
      <c r="N3" s="242"/>
    </row>
    <row r="6" spans="1:31" x14ac:dyDescent="0.2">
      <c r="A6" s="13"/>
      <c r="B6" s="13"/>
      <c r="C6" s="13"/>
      <c r="D6" s="13"/>
    </row>
    <row r="7" spans="1:31" x14ac:dyDescent="0.2">
      <c r="A7" s="13"/>
      <c r="B7" s="13"/>
      <c r="C7" s="13"/>
      <c r="D7" s="13"/>
    </row>
    <row r="8" spans="1:31" x14ac:dyDescent="0.2">
      <c r="A8" s="13"/>
      <c r="B8" s="13"/>
      <c r="C8" s="13"/>
      <c r="D8" s="13"/>
    </row>
    <row r="9" spans="1:31" x14ac:dyDescent="0.2">
      <c r="A9" s="13"/>
      <c r="B9" s="13"/>
      <c r="C9" s="13"/>
      <c r="D9" s="13"/>
    </row>
    <row r="10" spans="1:31" x14ac:dyDescent="0.2">
      <c r="A10" s="13"/>
      <c r="B10" s="13"/>
      <c r="C10" s="13"/>
      <c r="D10" s="13"/>
    </row>
    <row r="11" spans="1:31" x14ac:dyDescent="0.2">
      <c r="A11" s="13"/>
      <c r="B11" s="13"/>
      <c r="C11" s="13"/>
      <c r="D11" s="13"/>
    </row>
    <row r="12" spans="1:31" x14ac:dyDescent="0.2">
      <c r="A12" s="13"/>
      <c r="B12" s="13"/>
      <c r="C12" s="13"/>
      <c r="D12" s="13"/>
    </row>
    <row r="13" spans="1:31" x14ac:dyDescent="0.2">
      <c r="A13" s="13"/>
      <c r="B13" s="13"/>
      <c r="C13" s="13"/>
      <c r="D13" s="13"/>
    </row>
    <row r="14" spans="1:31" x14ac:dyDescent="0.2">
      <c r="A14" s="13"/>
      <c r="B14" s="13"/>
      <c r="C14" s="13"/>
      <c r="D14" s="13"/>
    </row>
    <row r="15" spans="1:31" x14ac:dyDescent="0.2">
      <c r="A15" s="13"/>
      <c r="B15" s="13"/>
      <c r="C15" s="13"/>
      <c r="D15" s="13"/>
    </row>
    <row r="16" spans="1:31" x14ac:dyDescent="0.2">
      <c r="A16" s="13"/>
      <c r="B16" s="13"/>
      <c r="C16" s="13"/>
      <c r="D16" s="13"/>
    </row>
    <row r="17" spans="1:4" x14ac:dyDescent="0.2">
      <c r="A17" s="13"/>
      <c r="B17" s="13"/>
      <c r="C17" s="13"/>
      <c r="D17" s="13"/>
    </row>
    <row r="18" spans="1:4" x14ac:dyDescent="0.2">
      <c r="A18" s="13"/>
      <c r="B18" s="13"/>
      <c r="C18" s="13"/>
      <c r="D18" s="13"/>
    </row>
    <row r="19" spans="1:4" x14ac:dyDescent="0.2">
      <c r="A19" s="13"/>
      <c r="B19" s="13"/>
      <c r="C19" s="13"/>
      <c r="D19" s="13"/>
    </row>
    <row r="20" spans="1:4" x14ac:dyDescent="0.2">
      <c r="A20" s="13"/>
      <c r="B20" s="13"/>
      <c r="C20" s="13"/>
      <c r="D20" s="13"/>
    </row>
    <row r="21" spans="1:4" x14ac:dyDescent="0.2">
      <c r="A21" s="13"/>
      <c r="B21" s="13"/>
      <c r="C21" s="13"/>
      <c r="D21" s="13"/>
    </row>
    <row r="22" spans="1:4" x14ac:dyDescent="0.2">
      <c r="A22" s="13"/>
      <c r="B22" s="13"/>
      <c r="C22" s="13"/>
      <c r="D22" s="13"/>
    </row>
    <row r="23" spans="1:4" x14ac:dyDescent="0.2">
      <c r="A23" s="13"/>
      <c r="B23" s="13"/>
      <c r="C23" s="13"/>
      <c r="D23" s="13"/>
    </row>
    <row r="24" spans="1:4" x14ac:dyDescent="0.2">
      <c r="A24" s="13"/>
      <c r="B24" s="13"/>
      <c r="C24" s="13"/>
      <c r="D24" s="13"/>
    </row>
    <row r="25" spans="1:4" x14ac:dyDescent="0.2">
      <c r="A25" s="13"/>
      <c r="B25" s="13"/>
      <c r="C25" s="13"/>
      <c r="D25" s="1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vt:i4>
      </vt:variant>
      <vt:variant>
        <vt:lpstr>Navngivne områder</vt:lpstr>
      </vt:variant>
      <vt:variant>
        <vt:i4>2</vt:i4>
      </vt:variant>
    </vt:vector>
  </HeadingPairs>
  <TitlesOfParts>
    <vt:vector size="3" baseType="lpstr">
      <vt:lpstr>punkt 3 - Projektøkonomi</vt:lpstr>
      <vt:lpstr>rng_data_import</vt:lpstr>
      <vt:lpstr>'punkt 3 - Projektøkonomi'!Udskriftsområde</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Klaus Sørensen</cp:lastModifiedBy>
  <cp:lastPrinted>2025-03-27T07:51:51Z</cp:lastPrinted>
  <dcterms:created xsi:type="dcterms:W3CDTF">2012-01-05T13:41:42Z</dcterms:created>
  <dcterms:modified xsi:type="dcterms:W3CDTF">2026-06-01T12:21:53Z</dcterms:modified>
</cp:coreProperties>
</file>